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ThisWorkbook"/>
  <mc:AlternateContent xmlns:mc="http://schemas.openxmlformats.org/markup-compatibility/2006">
    <mc:Choice Requires="x15">
      <x15ac:absPath xmlns:x15ac="http://schemas.microsoft.com/office/spreadsheetml/2010/11/ac" url="C:\Users\s-nag\OneDrive\デスクトップ\経営セミナー\6.日々ロク191210\"/>
    </mc:Choice>
  </mc:AlternateContent>
  <xr:revisionPtr revIDLastSave="61" documentId="11_0D3836BC0100F801F7E1DE26334FFDF800267DB3" xr6:coauthVersionLast="45" xr6:coauthVersionMax="45" xr10:uidLastSave="{74D4C5D9-F806-4D83-BEA7-222D2D891ADF}"/>
  <bookViews>
    <workbookView xWindow="5628" yWindow="36" windowWidth="16164" windowHeight="12252" xr2:uid="{00000000-000D-0000-FFFF-FFFF00000000}"/>
  </bookViews>
  <sheets>
    <sheet name="BSC理論" sheetId="3" r:id="rId1"/>
    <sheet name="中計サンプル" sheetId="1" r:id="rId2"/>
    <sheet name="中計書式" sheetId="4" r:id="rId3"/>
  </sheets>
  <definedNames>
    <definedName name="_xlnm.Print_Area" localSheetId="1">中計サンプル!$A$15:$W$49</definedName>
    <definedName name="_xlnm.Print_Area" localSheetId="2">中計書式!$A$15:$W$49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4" l="1"/>
  <c r="AA37" i="4" s="1"/>
  <c r="AD35" i="4"/>
  <c r="AC35" i="4"/>
  <c r="AB35" i="4"/>
  <c r="AA35" i="4"/>
  <c r="Z35" i="4"/>
  <c r="W29" i="4"/>
  <c r="U29" i="4"/>
  <c r="T29" i="4"/>
  <c r="R29" i="4"/>
  <c r="Q29" i="4"/>
  <c r="O29" i="4"/>
  <c r="N29" i="4"/>
  <c r="L29" i="4"/>
  <c r="K29" i="4"/>
  <c r="I29" i="4"/>
  <c r="W27" i="4"/>
  <c r="U27" i="4"/>
  <c r="T27" i="4"/>
  <c r="R27" i="4"/>
  <c r="Q27" i="4"/>
  <c r="O27" i="4"/>
  <c r="N27" i="4"/>
  <c r="L27" i="4"/>
  <c r="K27" i="4"/>
  <c r="I27" i="4"/>
  <c r="V21" i="4"/>
  <c r="S21" i="4"/>
  <c r="P21" i="4"/>
  <c r="M21" i="4"/>
  <c r="J21" i="4"/>
  <c r="I21" i="4"/>
  <c r="W20" i="4"/>
  <c r="W36" i="4" s="1"/>
  <c r="AD37" i="4" s="1"/>
  <c r="T20" i="4"/>
  <c r="T36" i="4" s="1"/>
  <c r="AC37" i="4" s="1"/>
  <c r="Q20" i="4"/>
  <c r="Q36" i="4" s="1"/>
  <c r="AB37" i="4" s="1"/>
  <c r="N20" i="4"/>
  <c r="K20" i="4"/>
  <c r="K36" i="4" s="1"/>
  <c r="Z37" i="4" s="1"/>
  <c r="AD19" i="4"/>
  <c r="AC19" i="4"/>
  <c r="AB19" i="4"/>
  <c r="AA19" i="4"/>
  <c r="Z19" i="4"/>
  <c r="Y19" i="4"/>
  <c r="V19" i="4"/>
  <c r="S19" i="4"/>
  <c r="P19" i="4"/>
  <c r="M19" i="4"/>
  <c r="J19" i="4"/>
  <c r="AD18" i="4"/>
  <c r="AC18" i="4"/>
  <c r="AA18" i="4"/>
  <c r="Y18" i="4"/>
  <c r="L18" i="4"/>
  <c r="L19" i="4" s="1"/>
  <c r="I18" i="4"/>
  <c r="J22" i="4" s="1"/>
  <c r="AD17" i="4"/>
  <c r="AC17" i="4"/>
  <c r="AB17" i="4"/>
  <c r="AA17" i="4"/>
  <c r="Z17" i="4"/>
  <c r="Y17" i="4"/>
  <c r="AD16" i="4"/>
  <c r="AD34" i="4" s="1"/>
  <c r="AD36" i="4" s="1"/>
  <c r="U16" i="4"/>
  <c r="R16" i="4"/>
  <c r="AC16" i="4" s="1"/>
  <c r="AC34" i="4" s="1"/>
  <c r="AC36" i="4" s="1"/>
  <c r="O16" i="4"/>
  <c r="AB16" i="4" s="1"/>
  <c r="AB34" i="4" s="1"/>
  <c r="AB36" i="4" s="1"/>
  <c r="L16" i="4"/>
  <c r="AA16" i="4" s="1"/>
  <c r="AA34" i="4" s="1"/>
  <c r="AA36" i="4" s="1"/>
  <c r="I16" i="4"/>
  <c r="Z16" i="4" s="1"/>
  <c r="Z34" i="4" s="1"/>
  <c r="Z36" i="4" s="1"/>
  <c r="T15" i="4"/>
  <c r="O15" i="4"/>
  <c r="AB18" i="4" l="1"/>
  <c r="Z18" i="4"/>
  <c r="I19" i="4"/>
  <c r="I20" i="4" s="1"/>
  <c r="L21" i="4"/>
  <c r="M22" i="4"/>
  <c r="L20" i="4"/>
  <c r="O18" i="4"/>
  <c r="G78" i="3"/>
  <c r="G73" i="3"/>
  <c r="G75" i="3" s="1"/>
  <c r="G76" i="3" s="1"/>
  <c r="I36" i="4" l="1"/>
  <c r="J20" i="4"/>
  <c r="O19" i="4"/>
  <c r="O20" i="4" s="1"/>
  <c r="P22" i="4"/>
  <c r="O21" i="4"/>
  <c r="R18" i="4"/>
  <c r="L36" i="4"/>
  <c r="M20" i="4"/>
  <c r="G77" i="3"/>
  <c r="G79" i="3" s="1"/>
  <c r="G74" i="3"/>
  <c r="P20" i="4" l="1"/>
  <c r="O36" i="4"/>
  <c r="R19" i="4"/>
  <c r="R21" i="4"/>
  <c r="S22" i="4"/>
  <c r="R20" i="4"/>
  <c r="U18" i="4"/>
  <c r="G61" i="3"/>
  <c r="G62" i="3" s="1"/>
  <c r="G80" i="3" s="1"/>
  <c r="R36" i="4" l="1"/>
  <c r="S20" i="4"/>
  <c r="V22" i="4"/>
  <c r="U21" i="4"/>
  <c r="U19" i="4"/>
  <c r="U20" i="4" s="1"/>
  <c r="N76" i="3"/>
  <c r="G99" i="3"/>
  <c r="G100" i="3" s="1"/>
  <c r="G101" i="3" s="1"/>
  <c r="AD35" i="1"/>
  <c r="AC35" i="1"/>
  <c r="AB35" i="1"/>
  <c r="AA35" i="1"/>
  <c r="Z35" i="1"/>
  <c r="AA34" i="1"/>
  <c r="AA36" i="1"/>
  <c r="AD19" i="1"/>
  <c r="AC19" i="1"/>
  <c r="AB19" i="1"/>
  <c r="AA19" i="1"/>
  <c r="Z19" i="1"/>
  <c r="AD17" i="1"/>
  <c r="AC17" i="1"/>
  <c r="AB17" i="1"/>
  <c r="AA17" i="1"/>
  <c r="Z17" i="1"/>
  <c r="Y19" i="1"/>
  <c r="Y18" i="1"/>
  <c r="Y17" i="1"/>
  <c r="W20" i="1"/>
  <c r="W36" i="1" s="1"/>
  <c r="AD37" i="1" s="1"/>
  <c r="T20" i="1"/>
  <c r="T36" i="1" s="1"/>
  <c r="AC37" i="1" s="1"/>
  <c r="Q20" i="1"/>
  <c r="Q36" i="1" s="1"/>
  <c r="AB37" i="1" s="1"/>
  <c r="N20" i="1"/>
  <c r="N36" i="1" s="1"/>
  <c r="AA37" i="1" s="1"/>
  <c r="K20" i="1"/>
  <c r="K36" i="1" s="1"/>
  <c r="Z37" i="1" s="1"/>
  <c r="W29" i="1"/>
  <c r="U29" i="1"/>
  <c r="T29" i="1"/>
  <c r="R29" i="1"/>
  <c r="Q29" i="1"/>
  <c r="O29" i="1"/>
  <c r="N29" i="1"/>
  <c r="L29" i="1"/>
  <c r="K29" i="1"/>
  <c r="I29" i="1"/>
  <c r="I18" i="1"/>
  <c r="T15" i="1"/>
  <c r="O15" i="1"/>
  <c r="U16" i="1"/>
  <c r="AD16" i="1" s="1"/>
  <c r="AD34" i="1" s="1"/>
  <c r="AD36" i="1" s="1"/>
  <c r="R16" i="1"/>
  <c r="AC16" i="1" s="1"/>
  <c r="AC34" i="1" s="1"/>
  <c r="AC36" i="1" s="1"/>
  <c r="O16" i="1"/>
  <c r="AB16" i="1" s="1"/>
  <c r="AB34" i="1" s="1"/>
  <c r="AB36" i="1" s="1"/>
  <c r="L16" i="1"/>
  <c r="AA16" i="1" s="1"/>
  <c r="I16" i="1"/>
  <c r="Z16" i="1" s="1"/>
  <c r="Z34" i="1" s="1"/>
  <c r="Z36" i="1" s="1"/>
  <c r="J22" i="1"/>
  <c r="V21" i="1"/>
  <c r="S21" i="1"/>
  <c r="P21" i="1"/>
  <c r="M21" i="1"/>
  <c r="J21" i="1"/>
  <c r="V19" i="1"/>
  <c r="S19" i="1"/>
  <c r="P19" i="1"/>
  <c r="M19" i="1"/>
  <c r="J19" i="1"/>
  <c r="I19" i="1" s="1"/>
  <c r="L18" i="1"/>
  <c r="O18" i="1" s="1"/>
  <c r="R18" i="1" s="1"/>
  <c r="U18" i="1" s="1"/>
  <c r="V20" i="4" l="1"/>
  <c r="U36" i="4"/>
  <c r="AC18" i="1"/>
  <c r="AD18" i="1"/>
  <c r="I21" i="1"/>
  <c r="Z18" i="1"/>
  <c r="AA18" i="1"/>
  <c r="AB18" i="1"/>
  <c r="U21" i="1"/>
  <c r="S22" i="1"/>
  <c r="V22" i="1"/>
  <c r="M22" i="1"/>
  <c r="P22" i="1"/>
  <c r="R21" i="1"/>
  <c r="O19" i="1"/>
  <c r="O20" i="1" s="1"/>
  <c r="U19" i="1"/>
  <c r="U20" i="1" s="1"/>
  <c r="L21" i="1"/>
  <c r="L19" i="1"/>
  <c r="L20" i="1" s="1"/>
  <c r="R19" i="1"/>
  <c r="R20" i="1" s="1"/>
  <c r="O21" i="1"/>
  <c r="W27" i="1"/>
  <c r="U27" i="1"/>
  <c r="T27" i="1"/>
  <c r="R27" i="1"/>
  <c r="Q27" i="1"/>
  <c r="O27" i="1"/>
  <c r="N27" i="1"/>
  <c r="L27" i="1"/>
  <c r="K27" i="1"/>
  <c r="I27" i="1"/>
  <c r="I20" i="1"/>
  <c r="V20" i="1" l="1"/>
  <c r="U36" i="1"/>
  <c r="J20" i="1"/>
  <c r="I36" i="1"/>
  <c r="S20" i="1"/>
  <c r="R36" i="1"/>
  <c r="P20" i="1"/>
  <c r="O36" i="1"/>
  <c r="M20" i="1"/>
  <c r="L36" i="1"/>
</calcChain>
</file>

<file path=xl/sharedStrings.xml><?xml version="1.0" encoding="utf-8"?>
<sst xmlns="http://schemas.openxmlformats.org/spreadsheetml/2006/main" count="468" uniqueCount="263">
  <si>
    <t>目標</t>
    <rPh sb="0" eb="2">
      <t>モクヒョウ</t>
    </rPh>
    <phoneticPr fontId="4"/>
  </si>
  <si>
    <t>実績</t>
    <rPh sb="0" eb="2">
      <t>ジッセキ</t>
    </rPh>
    <phoneticPr fontId="4"/>
  </si>
  <si>
    <t>構成比</t>
    <rPh sb="0" eb="3">
      <t>コウセイヒ</t>
    </rPh>
    <phoneticPr fontId="4"/>
  </si>
  <si>
    <t>単位</t>
    <rPh sb="0" eb="2">
      <t>タンイ</t>
    </rPh>
    <phoneticPr fontId="4"/>
  </si>
  <si>
    <t>重要指標</t>
    <rPh sb="0" eb="2">
      <t>ジュウヨウ</t>
    </rPh>
    <rPh sb="2" eb="4">
      <t>シヒョウ</t>
    </rPh>
    <phoneticPr fontId="4"/>
  </si>
  <si>
    <t>備考</t>
    <rPh sb="0" eb="2">
      <t>ビコウ</t>
    </rPh>
    <phoneticPr fontId="4"/>
  </si>
  <si>
    <t>BSC</t>
    <phoneticPr fontId="4"/>
  </si>
  <si>
    <t>千円</t>
    <rPh sb="0" eb="2">
      <t>センエン</t>
    </rPh>
    <phoneticPr fontId="4"/>
  </si>
  <si>
    <t>売上高</t>
    <rPh sb="0" eb="2">
      <t>ウリアゲ</t>
    </rPh>
    <rPh sb="2" eb="3">
      <t>ダカ</t>
    </rPh>
    <phoneticPr fontId="4"/>
  </si>
  <si>
    <t>財務</t>
    <rPh sb="0" eb="2">
      <t>ザイム</t>
    </rPh>
    <phoneticPr fontId="4"/>
  </si>
  <si>
    <t>中期五ヶ年BSC経営計画書</t>
    <rPh sb="0" eb="2">
      <t>チュウキ</t>
    </rPh>
    <rPh sb="2" eb="3">
      <t>ゴ</t>
    </rPh>
    <rPh sb="4" eb="5">
      <t>ネン</t>
    </rPh>
    <rPh sb="8" eb="10">
      <t>ケイエイ</t>
    </rPh>
    <rPh sb="10" eb="12">
      <t>ケイカク</t>
    </rPh>
    <rPh sb="12" eb="13">
      <t>ショ</t>
    </rPh>
    <phoneticPr fontId="4"/>
  </si>
  <si>
    <t>外注仕入</t>
    <rPh sb="0" eb="2">
      <t>ガイチュウ</t>
    </rPh>
    <rPh sb="2" eb="4">
      <t>シイレ</t>
    </rPh>
    <phoneticPr fontId="4"/>
  </si>
  <si>
    <t>付加価値額</t>
    <rPh sb="0" eb="2">
      <t>フカ</t>
    </rPh>
    <rPh sb="2" eb="4">
      <t>カチ</t>
    </rPh>
    <rPh sb="4" eb="5">
      <t>ガク</t>
    </rPh>
    <phoneticPr fontId="4"/>
  </si>
  <si>
    <t>営業利益</t>
    <rPh sb="0" eb="2">
      <t>エイギョウ</t>
    </rPh>
    <rPh sb="2" eb="4">
      <t>リエキ</t>
    </rPh>
    <phoneticPr fontId="4"/>
  </si>
  <si>
    <t>変動費</t>
    <rPh sb="0" eb="2">
      <t>ヘンドウ</t>
    </rPh>
    <rPh sb="2" eb="3">
      <t>ヒ</t>
    </rPh>
    <phoneticPr fontId="4"/>
  </si>
  <si>
    <t>純利益</t>
    <rPh sb="0" eb="3">
      <t>ジュンリエキ</t>
    </rPh>
    <phoneticPr fontId="4"/>
  </si>
  <si>
    <t>税引後</t>
    <rPh sb="0" eb="2">
      <t>ゼイビキ</t>
    </rPh>
    <rPh sb="2" eb="3">
      <t>ゴ</t>
    </rPh>
    <phoneticPr fontId="4"/>
  </si>
  <si>
    <t>純資産</t>
    <rPh sb="0" eb="3">
      <t>ジュンシサン</t>
    </rPh>
    <phoneticPr fontId="4"/>
  </si>
  <si>
    <t>自己資本</t>
    <rPh sb="0" eb="2">
      <t>ジコ</t>
    </rPh>
    <rPh sb="2" eb="4">
      <t>シホン</t>
    </rPh>
    <phoneticPr fontId="4"/>
  </si>
  <si>
    <t>A</t>
    <phoneticPr fontId="4"/>
  </si>
  <si>
    <t>B</t>
    <phoneticPr fontId="4"/>
  </si>
  <si>
    <t>C</t>
    <phoneticPr fontId="4"/>
  </si>
  <si>
    <t>D</t>
    <phoneticPr fontId="4"/>
  </si>
  <si>
    <t>E</t>
    <phoneticPr fontId="4"/>
  </si>
  <si>
    <t>F</t>
    <phoneticPr fontId="4"/>
  </si>
  <si>
    <t>粗利 A-B</t>
    <rPh sb="0" eb="2">
      <t>アラリ</t>
    </rPh>
    <phoneticPr fontId="4"/>
  </si>
  <si>
    <t>本業の利益</t>
    <rPh sb="0" eb="2">
      <t>ホンギョウ</t>
    </rPh>
    <rPh sb="3" eb="5">
      <t>リエキ</t>
    </rPh>
    <phoneticPr fontId="4"/>
  </si>
  <si>
    <t>中期五ヵ年BSC経営計画</t>
    <rPh sb="0" eb="2">
      <t>チュウキ</t>
    </rPh>
    <rPh sb="2" eb="5">
      <t>ゴカネン</t>
    </rPh>
    <rPh sb="8" eb="10">
      <t>ケイエイ</t>
    </rPh>
    <rPh sb="10" eb="12">
      <t>ケイカク</t>
    </rPh>
    <phoneticPr fontId="4"/>
  </si>
  <si>
    <t>顧客</t>
    <rPh sb="0" eb="2">
      <t>コキャク</t>
    </rPh>
    <phoneticPr fontId="4"/>
  </si>
  <si>
    <t>新規顧客数</t>
    <rPh sb="0" eb="2">
      <t>シンキ</t>
    </rPh>
    <rPh sb="2" eb="5">
      <t>コキャクスウ</t>
    </rPh>
    <phoneticPr fontId="4"/>
  </si>
  <si>
    <t>総顧客数</t>
    <rPh sb="0" eb="1">
      <t>ソウ</t>
    </rPh>
    <rPh sb="1" eb="4">
      <t>コキャクスウ</t>
    </rPh>
    <phoneticPr fontId="4"/>
  </si>
  <si>
    <t>受注数</t>
    <rPh sb="0" eb="2">
      <t>ジュチュウ</t>
    </rPh>
    <rPh sb="2" eb="3">
      <t>スウ</t>
    </rPh>
    <phoneticPr fontId="4"/>
  </si>
  <si>
    <t>リピート率</t>
    <rPh sb="4" eb="5">
      <t>リツ</t>
    </rPh>
    <phoneticPr fontId="4"/>
  </si>
  <si>
    <t>G</t>
    <phoneticPr fontId="4"/>
  </si>
  <si>
    <t>H</t>
    <phoneticPr fontId="4"/>
  </si>
  <si>
    <t>J</t>
    <phoneticPr fontId="4"/>
  </si>
  <si>
    <t>K</t>
    <phoneticPr fontId="4"/>
  </si>
  <si>
    <t>L</t>
    <phoneticPr fontId="4"/>
  </si>
  <si>
    <t>M</t>
    <phoneticPr fontId="4"/>
  </si>
  <si>
    <t>N</t>
    <phoneticPr fontId="4"/>
  </si>
  <si>
    <t>P</t>
    <phoneticPr fontId="4"/>
  </si>
  <si>
    <t>Q</t>
    <phoneticPr fontId="4"/>
  </si>
  <si>
    <t>R</t>
    <phoneticPr fontId="4"/>
  </si>
  <si>
    <t>社</t>
    <rPh sb="0" eb="1">
      <t>シャ</t>
    </rPh>
    <phoneticPr fontId="4"/>
  </si>
  <si>
    <t>件</t>
    <rPh sb="0" eb="1">
      <t>ケン</t>
    </rPh>
    <phoneticPr fontId="4"/>
  </si>
  <si>
    <t>回</t>
    <rPh sb="0" eb="1">
      <t>カイ</t>
    </rPh>
    <phoneticPr fontId="4"/>
  </si>
  <si>
    <t>業務</t>
    <rPh sb="0" eb="2">
      <t>ギョウム</t>
    </rPh>
    <phoneticPr fontId="4"/>
  </si>
  <si>
    <t>回転率 J/H</t>
    <rPh sb="0" eb="2">
      <t>カイテン</t>
    </rPh>
    <rPh sb="2" eb="3">
      <t>リツ</t>
    </rPh>
    <phoneticPr fontId="4"/>
  </si>
  <si>
    <t>顧客訪問数</t>
    <rPh sb="0" eb="2">
      <t>コキャク</t>
    </rPh>
    <rPh sb="2" eb="4">
      <t>ホウモン</t>
    </rPh>
    <rPh sb="4" eb="5">
      <t>スウ</t>
    </rPh>
    <phoneticPr fontId="4"/>
  </si>
  <si>
    <t>成約率</t>
    <rPh sb="0" eb="2">
      <t>セイヤク</t>
    </rPh>
    <rPh sb="2" eb="3">
      <t>リツ</t>
    </rPh>
    <phoneticPr fontId="4"/>
  </si>
  <si>
    <t>販促展開数</t>
    <rPh sb="0" eb="2">
      <t>ハンソク</t>
    </rPh>
    <rPh sb="2" eb="4">
      <t>テンカイ</t>
    </rPh>
    <rPh sb="4" eb="5">
      <t>スウ</t>
    </rPh>
    <phoneticPr fontId="4"/>
  </si>
  <si>
    <t>カイゼン提案表彰数</t>
    <rPh sb="4" eb="6">
      <t>テイアン</t>
    </rPh>
    <rPh sb="6" eb="8">
      <t>ヒョウショウ</t>
    </rPh>
    <rPh sb="8" eb="9">
      <t>スウ</t>
    </rPh>
    <phoneticPr fontId="4"/>
  </si>
  <si>
    <t>J/L</t>
    <phoneticPr fontId="4"/>
  </si>
  <si>
    <t>％</t>
    <phoneticPr fontId="4"/>
  </si>
  <si>
    <t>注1</t>
    <rPh sb="0" eb="1">
      <t>チュウ</t>
    </rPh>
    <phoneticPr fontId="4"/>
  </si>
  <si>
    <t>人材</t>
    <rPh sb="0" eb="2">
      <t>ジンザイ</t>
    </rPh>
    <phoneticPr fontId="4"/>
  </si>
  <si>
    <t>総従業員数</t>
    <rPh sb="0" eb="1">
      <t>ソウ</t>
    </rPh>
    <rPh sb="1" eb="4">
      <t>ジュウギョウイン</t>
    </rPh>
    <rPh sb="4" eb="5">
      <t>スウ</t>
    </rPh>
    <phoneticPr fontId="4"/>
  </si>
  <si>
    <t>役員含む</t>
    <rPh sb="0" eb="2">
      <t>ヤクイン</t>
    </rPh>
    <rPh sb="2" eb="3">
      <t>フク</t>
    </rPh>
    <phoneticPr fontId="4"/>
  </si>
  <si>
    <t>総労働時間</t>
    <rPh sb="0" eb="1">
      <t>ソウ</t>
    </rPh>
    <rPh sb="1" eb="3">
      <t>ロウドウ</t>
    </rPh>
    <rPh sb="3" eb="5">
      <t>ジカン</t>
    </rPh>
    <phoneticPr fontId="4"/>
  </si>
  <si>
    <t>長山式BSC計画書式</t>
    <rPh sb="0" eb="2">
      <t>ナガヤマ</t>
    </rPh>
    <rPh sb="2" eb="3">
      <t>シキ</t>
    </rPh>
    <rPh sb="6" eb="9">
      <t>ケイカクショ</t>
    </rPh>
    <rPh sb="9" eb="10">
      <t>シキ</t>
    </rPh>
    <phoneticPr fontId="4"/>
  </si>
  <si>
    <t>新製品事業開発数</t>
    <rPh sb="0" eb="1">
      <t>シン</t>
    </rPh>
    <rPh sb="1" eb="2">
      <t>セイ</t>
    </rPh>
    <rPh sb="3" eb="5">
      <t>ジギョウ</t>
    </rPh>
    <rPh sb="5" eb="7">
      <t>カイハツ</t>
    </rPh>
    <rPh sb="7" eb="8">
      <t>スウ</t>
    </rPh>
    <phoneticPr fontId="4"/>
  </si>
  <si>
    <t>時間生産性</t>
    <rPh sb="0" eb="2">
      <t>ジカン</t>
    </rPh>
    <rPh sb="2" eb="5">
      <t>セイサンセイ</t>
    </rPh>
    <phoneticPr fontId="4"/>
  </si>
  <si>
    <t>人</t>
    <rPh sb="0" eb="1">
      <t>ニン</t>
    </rPh>
    <phoneticPr fontId="4"/>
  </si>
  <si>
    <t>時間</t>
    <rPh sb="0" eb="2">
      <t>ジカン</t>
    </rPh>
    <phoneticPr fontId="4"/>
  </si>
  <si>
    <t>円</t>
    <rPh sb="0" eb="1">
      <t>エン</t>
    </rPh>
    <phoneticPr fontId="4"/>
  </si>
  <si>
    <t>S</t>
    <phoneticPr fontId="4"/>
  </si>
  <si>
    <t>T</t>
    <phoneticPr fontId="4"/>
  </si>
  <si>
    <t>U</t>
    <phoneticPr fontId="4"/>
  </si>
  <si>
    <t>V</t>
    <phoneticPr fontId="4"/>
  </si>
  <si>
    <t>正社員平均労働時間</t>
    <rPh sb="0" eb="3">
      <t>セイシャイン</t>
    </rPh>
    <rPh sb="3" eb="5">
      <t>ヘイキン</t>
    </rPh>
    <rPh sb="5" eb="7">
      <t>ロウドウ</t>
    </rPh>
    <rPh sb="7" eb="9">
      <t>ジカン</t>
    </rPh>
    <phoneticPr fontId="4"/>
  </si>
  <si>
    <t>平均年俸</t>
    <rPh sb="0" eb="2">
      <t>ヘイキン</t>
    </rPh>
    <rPh sb="2" eb="4">
      <t>ネンポウ</t>
    </rPh>
    <phoneticPr fontId="4"/>
  </si>
  <si>
    <t>正規社員</t>
    <rPh sb="0" eb="2">
      <t>セイキ</t>
    </rPh>
    <rPh sb="2" eb="4">
      <t>シャイン</t>
    </rPh>
    <phoneticPr fontId="4"/>
  </si>
  <si>
    <t>C/S</t>
    <phoneticPr fontId="4"/>
  </si>
  <si>
    <t>生産性向上・労働時間適正化</t>
    <rPh sb="0" eb="3">
      <t>セイサンセイ</t>
    </rPh>
    <rPh sb="3" eb="5">
      <t>コウジョウ</t>
    </rPh>
    <rPh sb="6" eb="8">
      <t>ロウドウ</t>
    </rPh>
    <rPh sb="8" eb="10">
      <t>ジカン</t>
    </rPh>
    <rPh sb="10" eb="13">
      <t>テキセイカ</t>
    </rPh>
    <phoneticPr fontId="4"/>
  </si>
  <si>
    <t>昨対売上成長性は何％ですか</t>
    <rPh sb="0" eb="1">
      <t>サク</t>
    </rPh>
    <rPh sb="1" eb="2">
      <t>タイ</t>
    </rPh>
    <rPh sb="2" eb="4">
      <t>ウリアゲ</t>
    </rPh>
    <rPh sb="4" eb="7">
      <t>セイチョウセイ</t>
    </rPh>
    <rPh sb="8" eb="10">
      <t>ナンパーセント</t>
    </rPh>
    <phoneticPr fontId="4"/>
  </si>
  <si>
    <t>日々ロク戦略マップ</t>
    <rPh sb="0" eb="2">
      <t>ヒビ</t>
    </rPh>
    <rPh sb="4" eb="6">
      <t>センリャク</t>
    </rPh>
    <phoneticPr fontId="4"/>
  </si>
  <si>
    <t>売上高営業利益率は何％ですか</t>
    <rPh sb="0" eb="2">
      <t>ウリアゲ</t>
    </rPh>
    <rPh sb="2" eb="3">
      <t>ダカ</t>
    </rPh>
    <rPh sb="3" eb="5">
      <t>エイギョウ</t>
    </rPh>
    <rPh sb="5" eb="7">
      <t>リエキ</t>
    </rPh>
    <rPh sb="7" eb="8">
      <t>リツ</t>
    </rPh>
    <rPh sb="9" eb="11">
      <t>ナンパーセント</t>
    </rPh>
    <phoneticPr fontId="4"/>
  </si>
  <si>
    <t>太枠白色セルに上書きして下さい↓</t>
    <rPh sb="0" eb="2">
      <t>フトワク</t>
    </rPh>
    <rPh sb="2" eb="4">
      <t>シロイロ</t>
    </rPh>
    <rPh sb="7" eb="9">
      <t>ウワガ</t>
    </rPh>
    <rPh sb="12" eb="13">
      <t>クダ</t>
    </rPh>
    <phoneticPr fontId="4"/>
  </si>
  <si>
    <t>※橙色セルは入力禁止、計算式があります</t>
    <rPh sb="1" eb="3">
      <t>ダイダイイロ</t>
    </rPh>
    <rPh sb="6" eb="8">
      <t>ニュウリョク</t>
    </rPh>
    <rPh sb="8" eb="10">
      <t>キンシ</t>
    </rPh>
    <rPh sb="11" eb="13">
      <t>ケイサン</t>
    </rPh>
    <rPh sb="13" eb="14">
      <t>シキ</t>
    </rPh>
    <phoneticPr fontId="4"/>
  </si>
  <si>
    <t>売上高外注仕入率は何％ですか</t>
    <rPh sb="0" eb="2">
      <t>ウリアゲ</t>
    </rPh>
    <rPh sb="2" eb="3">
      <t>ダカ</t>
    </rPh>
    <rPh sb="3" eb="5">
      <t>ガイチュウ</t>
    </rPh>
    <rPh sb="5" eb="7">
      <t>シイレ</t>
    </rPh>
    <rPh sb="7" eb="8">
      <t>リツ</t>
    </rPh>
    <rPh sb="9" eb="11">
      <t>ナンパーセント</t>
    </rPh>
    <phoneticPr fontId="4"/>
  </si>
  <si>
    <t>下三桁は切り捨て</t>
    <rPh sb="0" eb="1">
      <t>シモ</t>
    </rPh>
    <rPh sb="1" eb="3">
      <t>サンケタ</t>
    </rPh>
    <rPh sb="4" eb="5">
      <t>キ</t>
    </rPh>
    <rPh sb="6" eb="7">
      <t>ス</t>
    </rPh>
    <phoneticPr fontId="4"/>
  </si>
  <si>
    <t>↓実績は毎年の決算後に記入して下さい。</t>
    <rPh sb="1" eb="3">
      <t>ジッセキ</t>
    </rPh>
    <rPh sb="4" eb="6">
      <t>マイトシ</t>
    </rPh>
    <rPh sb="7" eb="9">
      <t>ケッサン</t>
    </rPh>
    <rPh sb="9" eb="10">
      <t>ゴ</t>
    </rPh>
    <rPh sb="11" eb="13">
      <t>キニュウ</t>
    </rPh>
    <rPh sb="15" eb="16">
      <t>クダ</t>
    </rPh>
    <phoneticPr fontId="4"/>
  </si>
  <si>
    <t>※グレー色セルは入力不要です</t>
    <rPh sb="4" eb="5">
      <t>イロ</t>
    </rPh>
    <rPh sb="8" eb="10">
      <t>ニュウリョク</t>
    </rPh>
    <rPh sb="10" eb="12">
      <t>フヨウ</t>
    </rPh>
    <phoneticPr fontId="4"/>
  </si>
  <si>
    <t>計画書を作成します。初めに基本事項を記入して下さい。</t>
    <rPh sb="0" eb="3">
      <t>ケイカクショ</t>
    </rPh>
    <rPh sb="4" eb="6">
      <t>サクセイ</t>
    </rPh>
    <rPh sb="10" eb="11">
      <t>ハジ</t>
    </rPh>
    <rPh sb="13" eb="15">
      <t>キホン</t>
    </rPh>
    <rPh sb="15" eb="17">
      <t>ジコウ</t>
    </rPh>
    <rPh sb="18" eb="20">
      <t>キニュウ</t>
    </rPh>
    <rPh sb="22" eb="23">
      <t>クダ</t>
    </rPh>
    <phoneticPr fontId="4"/>
  </si>
  <si>
    <t>会社名を入力して下さい</t>
    <rPh sb="0" eb="3">
      <t>カイシャメイ</t>
    </rPh>
    <rPh sb="4" eb="6">
      <t>ニュウリョク</t>
    </rPh>
    <rPh sb="8" eb="9">
      <t>クダ</t>
    </rPh>
    <phoneticPr fontId="4"/>
  </si>
  <si>
    <t>業種を記入して下さい</t>
    <rPh sb="0" eb="2">
      <t>ギョウシュ</t>
    </rPh>
    <rPh sb="3" eb="5">
      <t>キニュウ</t>
    </rPh>
    <rPh sb="7" eb="8">
      <t>クダ</t>
    </rPh>
    <phoneticPr fontId="4"/>
  </si>
  <si>
    <t>年度</t>
    <rPh sb="0" eb="2">
      <t>ネンド</t>
    </rPh>
    <phoneticPr fontId="4"/>
  </si>
  <si>
    <t>始める年度を西暦で記入して下さい</t>
    <rPh sb="0" eb="1">
      <t>ハジ</t>
    </rPh>
    <rPh sb="3" eb="5">
      <t>ネンド</t>
    </rPh>
    <rPh sb="6" eb="8">
      <t>セイレキ</t>
    </rPh>
    <rPh sb="9" eb="11">
      <t>キニュウ</t>
    </rPh>
    <rPh sb="13" eb="14">
      <t>クダ</t>
    </rPh>
    <phoneticPr fontId="4"/>
  </si>
  <si>
    <t>会社名／</t>
    <rPh sb="0" eb="3">
      <t>カイシャメイ</t>
    </rPh>
    <phoneticPr fontId="4"/>
  </si>
  <si>
    <t>業種／</t>
    <rPh sb="0" eb="2">
      <t>ギョウシュ</t>
    </rPh>
    <phoneticPr fontId="4"/>
  </si>
  <si>
    <t>全組織構成人材の前向きな協調と努力で働き方改革を進め生産性向上と労働時間適正化を図る</t>
    <rPh sb="0" eb="3">
      <t>ゼンソシキ</t>
    </rPh>
    <rPh sb="3" eb="5">
      <t>コウセイ</t>
    </rPh>
    <rPh sb="5" eb="7">
      <t>ジンザイ</t>
    </rPh>
    <rPh sb="8" eb="10">
      <t>マエム</t>
    </rPh>
    <rPh sb="12" eb="14">
      <t>キョウチョウ</t>
    </rPh>
    <rPh sb="15" eb="17">
      <t>ドリョク</t>
    </rPh>
    <rPh sb="18" eb="19">
      <t>ハタラ</t>
    </rPh>
    <rPh sb="20" eb="21">
      <t>カタ</t>
    </rPh>
    <rPh sb="21" eb="23">
      <t>カイカク</t>
    </rPh>
    <rPh sb="24" eb="25">
      <t>スス</t>
    </rPh>
    <rPh sb="26" eb="29">
      <t>セイサンセイ</t>
    </rPh>
    <rPh sb="29" eb="31">
      <t>コウジョウ</t>
    </rPh>
    <rPh sb="32" eb="34">
      <t>ロウドウ</t>
    </rPh>
    <rPh sb="34" eb="36">
      <t>ジカン</t>
    </rPh>
    <rPh sb="36" eb="39">
      <t>テキセイカ</t>
    </rPh>
    <rPh sb="40" eb="41">
      <t>ハカ</t>
    </rPh>
    <phoneticPr fontId="4"/>
  </si>
  <si>
    <t>上の枠内セルに記入することで</t>
    <rPh sb="0" eb="1">
      <t>ウエ</t>
    </rPh>
    <rPh sb="2" eb="4">
      <t>ワクナイ</t>
    </rPh>
    <rPh sb="7" eb="9">
      <t>キニュウ</t>
    </rPh>
    <phoneticPr fontId="4"/>
  </si>
  <si>
    <t>中期経営計画の基本事項が自動処理されます</t>
  </si>
  <si>
    <t>千円</t>
    <rPh sb="0" eb="2">
      <t>センエン</t>
    </rPh>
    <phoneticPr fontId="4"/>
  </si>
  <si>
    <t>初年度の売上高目標値を入力して下さい</t>
    <rPh sb="0" eb="3">
      <t>ショネンド</t>
    </rPh>
    <rPh sb="4" eb="6">
      <t>ウリアゲ</t>
    </rPh>
    <rPh sb="6" eb="7">
      <t>ダカ</t>
    </rPh>
    <rPh sb="7" eb="9">
      <t>モクヒョウ</t>
    </rPh>
    <rPh sb="9" eb="10">
      <t>チ</t>
    </rPh>
    <rPh sb="11" eb="13">
      <t>ニュウリョク</t>
    </rPh>
    <rPh sb="15" eb="16">
      <t>クダ</t>
    </rPh>
    <phoneticPr fontId="4"/>
  </si>
  <si>
    <t>BSC経営企画株式会社</t>
    <rPh sb="3" eb="5">
      <t>ケイエイ</t>
    </rPh>
    <rPh sb="5" eb="7">
      <t>キカク</t>
    </rPh>
    <rPh sb="7" eb="11">
      <t>カブシキガイシャ</t>
    </rPh>
    <phoneticPr fontId="4"/>
  </si>
  <si>
    <t>サービス業（コンサルティング）</t>
    <rPh sb="4" eb="5">
      <t>ギョウ</t>
    </rPh>
    <phoneticPr fontId="4"/>
  </si>
  <si>
    <t>※白色空白セルに直接入力して下さい</t>
    <rPh sb="1" eb="3">
      <t>シロイロ</t>
    </rPh>
    <rPh sb="3" eb="5">
      <t>クウハク</t>
    </rPh>
    <rPh sb="8" eb="10">
      <t>チョクセツ</t>
    </rPh>
    <rPh sb="10" eb="12">
      <t>ニュウリョク</t>
    </rPh>
    <rPh sb="14" eb="15">
      <t>クダ</t>
    </rPh>
    <phoneticPr fontId="4"/>
  </si>
  <si>
    <t>財務</t>
    <rPh sb="0" eb="2">
      <t>ザイム</t>
    </rPh>
    <phoneticPr fontId="4"/>
  </si>
  <si>
    <t>顧客</t>
    <rPh sb="0" eb="2">
      <t>コキャク</t>
    </rPh>
    <phoneticPr fontId="4"/>
  </si>
  <si>
    <t>業務</t>
    <rPh sb="0" eb="2">
      <t>ギョウム</t>
    </rPh>
    <phoneticPr fontId="4"/>
  </si>
  <si>
    <t>人材</t>
    <rPh sb="0" eb="2">
      <t>ジンザイ</t>
    </rPh>
    <phoneticPr fontId="4"/>
  </si>
  <si>
    <t>経営理念</t>
    <rPh sb="0" eb="2">
      <t>ケイエイ</t>
    </rPh>
    <rPh sb="2" eb="4">
      <t>リネン</t>
    </rPh>
    <phoneticPr fontId="4"/>
  </si>
  <si>
    <t>BSC方針</t>
    <rPh sb="3" eb="5">
      <t>ホウシン</t>
    </rPh>
    <phoneticPr fontId="4"/>
  </si>
  <si>
    <t>業務・営業</t>
    <rPh sb="0" eb="2">
      <t>ギョウム</t>
    </rPh>
    <rPh sb="3" eb="5">
      <t>エイギョウ</t>
    </rPh>
    <phoneticPr fontId="4"/>
  </si>
  <si>
    <t>業務・開発</t>
    <rPh sb="0" eb="2">
      <t>ギョウム</t>
    </rPh>
    <rPh sb="3" eb="5">
      <t>カイハツ</t>
    </rPh>
    <phoneticPr fontId="4"/>
  </si>
  <si>
    <t>業務・製造</t>
    <rPh sb="0" eb="2">
      <t>ギョウム</t>
    </rPh>
    <rPh sb="3" eb="5">
      <t>セイゾウ</t>
    </rPh>
    <phoneticPr fontId="4"/>
  </si>
  <si>
    <t>業務・総務</t>
    <rPh sb="0" eb="2">
      <t>ギョウム</t>
    </rPh>
    <rPh sb="3" eb="5">
      <t>ソウム</t>
    </rPh>
    <phoneticPr fontId="4"/>
  </si>
  <si>
    <t>　理念活動の浸透</t>
    <rPh sb="1" eb="3">
      <t>リネン</t>
    </rPh>
    <rPh sb="3" eb="5">
      <t>カツドウ</t>
    </rPh>
    <rPh sb="6" eb="8">
      <t>シントウ</t>
    </rPh>
    <phoneticPr fontId="4"/>
  </si>
  <si>
    <t>　具体的箇条書き</t>
    <rPh sb="1" eb="4">
      <t>グタイテキ</t>
    </rPh>
    <rPh sb="4" eb="7">
      <t>カジョウガ</t>
    </rPh>
    <phoneticPr fontId="4"/>
  </si>
  <si>
    <t>労働時間</t>
    <rPh sb="0" eb="2">
      <t>ロウドウ</t>
    </rPh>
    <rPh sb="2" eb="4">
      <t>ジカン</t>
    </rPh>
    <phoneticPr fontId="4"/>
  </si>
  <si>
    <t>時間生産性</t>
    <rPh sb="0" eb="2">
      <t>ジカン</t>
    </rPh>
    <rPh sb="2" eb="5">
      <t>セイサンセイ</t>
    </rPh>
    <phoneticPr fontId="4"/>
  </si>
  <si>
    <t>制作／（株）一光社プロ　長山伸作</t>
    <rPh sb="0" eb="2">
      <t>セイサク</t>
    </rPh>
    <rPh sb="3" eb="6">
      <t>カブ</t>
    </rPh>
    <rPh sb="6" eb="7">
      <t>イッ</t>
    </rPh>
    <rPh sb="7" eb="8">
      <t>コウ</t>
    </rPh>
    <rPh sb="8" eb="9">
      <t>シャ</t>
    </rPh>
    <rPh sb="12" eb="14">
      <t>ナガヤマ</t>
    </rPh>
    <rPh sb="14" eb="16">
      <t>シンサク</t>
    </rPh>
    <phoneticPr fontId="4"/>
  </si>
  <si>
    <t>私の経営計画・経営戦略は、ベースをバランススコアカードの４つの視点フレームワーク</t>
    <phoneticPr fontId="4"/>
  </si>
  <si>
    <t>で構成しています。</t>
  </si>
  <si>
    <t>1990年に米国ＫＰＭＧのノーランノートン研究所で、新たな業績評価システムの研究プロ</t>
    <phoneticPr fontId="4"/>
  </si>
  <si>
    <t>ジェクトが立ち上がり、ハーバードのキャプラン教授と経営コンサルタントのノートン博</t>
    <phoneticPr fontId="4"/>
  </si>
  <si>
    <t>士が研究成果をまとめハーバードビジネスレビューで発表したのが始まり。</t>
  </si>
  <si>
    <t>バランススコアカードとは、難しい経営学ではなく、経営を四つの引出しに整理して論理</t>
    <phoneticPr fontId="4"/>
  </si>
  <si>
    <t>的に考えることです。引き出しの名前は、財務、顧客、業務、人材。一般的な経営計画は</t>
    <phoneticPr fontId="4"/>
  </si>
  <si>
    <t>財務指標だけ掲げますが、財務のゴール目標を達成する課題を他の引出しで考察します。</t>
    <rPh sb="18" eb="20">
      <t>モクヒョウ</t>
    </rPh>
    <rPh sb="25" eb="27">
      <t>カダイ</t>
    </rPh>
    <rPh sb="28" eb="29">
      <t>タ</t>
    </rPh>
    <rPh sb="30" eb="32">
      <t>ヒキダ</t>
    </rPh>
    <rPh sb="34" eb="36">
      <t>コウサツ</t>
    </rPh>
    <phoneticPr fontId="4"/>
  </si>
  <si>
    <t>ＢＳＣの４つの視点（財務、顧客、業務プロセス、人材と変革）で、経営課題を解決する</t>
    <phoneticPr fontId="4"/>
  </si>
  <si>
    <t>ための、視点間をつなぐ因果関係を考えてみます。下の表が端的に示しています。</t>
    <phoneticPr fontId="4"/>
  </si>
  <si>
    <t>視点間を上から下に、why, because で成り立たせていきます。</t>
    <rPh sb="4" eb="5">
      <t>ウエ</t>
    </rPh>
    <rPh sb="7" eb="8">
      <t>シタ</t>
    </rPh>
    <phoneticPr fontId="4"/>
  </si>
  <si>
    <t>技能アップで業務を活性化したいから</t>
    <phoneticPr fontId="4"/>
  </si>
  <si>
    <t>なぜ、人材を育成するのか？</t>
    <phoneticPr fontId="4"/>
  </si>
  <si>
    <t>なぜ、業務を活性化するのか？</t>
    <phoneticPr fontId="4"/>
  </si>
  <si>
    <t>なぜ、顧客満足度を高めるのか？</t>
    <phoneticPr fontId="4"/>
  </si>
  <si>
    <t>なぜ、受注量を増やしたいのか？</t>
    <phoneticPr fontId="4"/>
  </si>
  <si>
    <t>生産性向上で顧客満足度を高めたいから</t>
    <phoneticPr fontId="4"/>
  </si>
  <si>
    <t>顧客を開拓して受注量を増やしたいから</t>
    <phoneticPr fontId="4"/>
  </si>
  <si>
    <t>収益性を高めて成長発展したいから</t>
    <phoneticPr fontId="4"/>
  </si>
  <si>
    <t>why　なぜ</t>
    <phoneticPr fontId="4"/>
  </si>
  <si>
    <t>because　なぜなら</t>
    <phoneticPr fontId="4"/>
  </si>
  <si>
    <t>「風が吹けば桶屋が儲かる」落語風の成功の仮説をＢＳＣの四段論法で作文します</t>
    <rPh sb="1" eb="2">
      <t>カゼ</t>
    </rPh>
    <rPh sb="3" eb="4">
      <t>フ</t>
    </rPh>
    <rPh sb="6" eb="8">
      <t>オケヤ</t>
    </rPh>
    <rPh sb="9" eb="10">
      <t>モウ</t>
    </rPh>
    <rPh sb="13" eb="15">
      <t>ラクゴ</t>
    </rPh>
    <rPh sb="15" eb="16">
      <t>フウ</t>
    </rPh>
    <rPh sb="17" eb="19">
      <t>セイコウ</t>
    </rPh>
    <rPh sb="20" eb="22">
      <t>カセツ</t>
    </rPh>
    <rPh sb="27" eb="29">
      <t>ヨンダン</t>
    </rPh>
    <rPh sb="29" eb="31">
      <t>ロンポウ</t>
    </rPh>
    <rPh sb="32" eb="34">
      <t>サクブン</t>
    </rPh>
    <phoneticPr fontId="4"/>
  </si>
  <si>
    <t>●働き方改革で生産性向上を図る</t>
    <rPh sb="1" eb="2">
      <t>ハタラ</t>
    </rPh>
    <rPh sb="3" eb="4">
      <t>カタ</t>
    </rPh>
    <rPh sb="4" eb="6">
      <t>カイカク</t>
    </rPh>
    <rPh sb="7" eb="10">
      <t>セイサンセイ</t>
    </rPh>
    <rPh sb="10" eb="12">
      <t>コウジョウ</t>
    </rPh>
    <rPh sb="13" eb="14">
      <t>ハカ</t>
    </rPh>
    <phoneticPr fontId="4"/>
  </si>
  <si>
    <t>BSC-4視点</t>
    <rPh sb="5" eb="7">
      <t>シテン</t>
    </rPh>
    <phoneticPr fontId="4"/>
  </si>
  <si>
    <t>人材と変革</t>
    <rPh sb="0" eb="2">
      <t>ジンザイ</t>
    </rPh>
    <rPh sb="3" eb="5">
      <t>ヘンカク</t>
    </rPh>
    <phoneticPr fontId="4"/>
  </si>
  <si>
    <t>業務プロセス</t>
    <rPh sb="0" eb="2">
      <t>ギョウム</t>
    </rPh>
    <phoneticPr fontId="4"/>
  </si>
  <si>
    <t>桶屋ストーリー</t>
    <rPh sb="0" eb="2">
      <t>オケヤ</t>
    </rPh>
    <phoneticPr fontId="4"/>
  </si>
  <si>
    <t>社員の自律目標管理で能力向上を図り、労働時間を短縮すれば、</t>
    <rPh sb="0" eb="2">
      <t>シャイン</t>
    </rPh>
    <rPh sb="3" eb="5">
      <t>ジリツ</t>
    </rPh>
    <rPh sb="5" eb="7">
      <t>モクヒョウ</t>
    </rPh>
    <rPh sb="7" eb="9">
      <t>カンリ</t>
    </rPh>
    <rPh sb="10" eb="12">
      <t>ノウリョク</t>
    </rPh>
    <rPh sb="12" eb="14">
      <t>コウジョウ</t>
    </rPh>
    <rPh sb="15" eb="16">
      <t>ハカ</t>
    </rPh>
    <rPh sb="18" eb="20">
      <t>ロウドウ</t>
    </rPh>
    <rPh sb="20" eb="22">
      <t>ジカン</t>
    </rPh>
    <rPh sb="23" eb="25">
      <t>タンシュク</t>
    </rPh>
    <phoneticPr fontId="4"/>
  </si>
  <si>
    <t>品質と時間当り生産性（付加価値額÷労働時間）が高まり、</t>
    <rPh sb="0" eb="2">
      <t>ヒンシツ</t>
    </rPh>
    <rPh sb="3" eb="5">
      <t>ジカン</t>
    </rPh>
    <rPh sb="5" eb="6">
      <t>アタ</t>
    </rPh>
    <rPh sb="7" eb="10">
      <t>セイサンセイ</t>
    </rPh>
    <rPh sb="11" eb="13">
      <t>フカ</t>
    </rPh>
    <rPh sb="13" eb="15">
      <t>カチ</t>
    </rPh>
    <rPh sb="15" eb="16">
      <t>ガク</t>
    </rPh>
    <rPh sb="17" eb="19">
      <t>ロウドウ</t>
    </rPh>
    <rPh sb="19" eb="21">
      <t>ジカン</t>
    </rPh>
    <rPh sb="23" eb="24">
      <t>タカ</t>
    </rPh>
    <phoneticPr fontId="4"/>
  </si>
  <si>
    <t>品質、価格、納期で顧客満足を得て受注量がドンドン増え、</t>
    <rPh sb="0" eb="2">
      <t>ヒンシツ</t>
    </rPh>
    <rPh sb="3" eb="5">
      <t>カカク</t>
    </rPh>
    <rPh sb="6" eb="8">
      <t>ノウキ</t>
    </rPh>
    <rPh sb="9" eb="11">
      <t>コキャク</t>
    </rPh>
    <rPh sb="11" eb="13">
      <t>マンゾク</t>
    </rPh>
    <rPh sb="14" eb="15">
      <t>エ</t>
    </rPh>
    <rPh sb="16" eb="19">
      <t>ジュチュウリョウ</t>
    </rPh>
    <rPh sb="24" eb="25">
      <t>フ</t>
    </rPh>
    <phoneticPr fontId="4"/>
  </si>
  <si>
    <t>増収増益のゆとり財務で、会社が儲かり、社員の給料もアップする。</t>
    <rPh sb="0" eb="2">
      <t>ゾウシュウ</t>
    </rPh>
    <rPh sb="2" eb="4">
      <t>ゾウエキ</t>
    </rPh>
    <rPh sb="8" eb="10">
      <t>ザイム</t>
    </rPh>
    <rPh sb="12" eb="14">
      <t>カイシャ</t>
    </rPh>
    <rPh sb="15" eb="16">
      <t>モウ</t>
    </rPh>
    <rPh sb="19" eb="21">
      <t>シャイン</t>
    </rPh>
    <rPh sb="22" eb="24">
      <t>キュウリョウ</t>
    </rPh>
    <phoneticPr fontId="4"/>
  </si>
  <si>
    <t>日々ロク</t>
    <rPh sb="0" eb="2">
      <t>ヒビ</t>
    </rPh>
    <phoneticPr fontId="4"/>
  </si>
  <si>
    <t>煩雑な経営を四つの引き出しに整理して解を求めます。財務評価だけに偏った従来の経営</t>
    <phoneticPr fontId="4"/>
  </si>
  <si>
    <t>管理手法を、顧客、業務、人材など非財務評価を加えて多角的な指標でバランスを取る、</t>
    <phoneticPr fontId="4"/>
  </si>
  <si>
    <t>現代経営に適合する論理的な管理手法です。</t>
    <phoneticPr fontId="4"/>
  </si>
  <si>
    <t>確認の意味で、下から上へ、how to do が成り立つか試します</t>
    <rPh sb="7" eb="8">
      <t>シタ</t>
    </rPh>
    <rPh sb="10" eb="11">
      <t>ウエ</t>
    </rPh>
    <phoneticPr fontId="4"/>
  </si>
  <si>
    <t>働き方改革戦略マップ例</t>
    <rPh sb="0" eb="1">
      <t>ハタラ</t>
    </rPh>
    <rPh sb="2" eb="3">
      <t>カタ</t>
    </rPh>
    <rPh sb="3" eb="5">
      <t>カイカク</t>
    </rPh>
    <rPh sb="5" eb="7">
      <t>センリャク</t>
    </rPh>
    <rPh sb="10" eb="11">
      <t>レイ</t>
    </rPh>
    <phoneticPr fontId="4"/>
  </si>
  <si>
    <t>時間当り生産性は真の企業実力であり、最重要指標である。</t>
    <rPh sb="0" eb="2">
      <t>ジカン</t>
    </rPh>
    <rPh sb="2" eb="3">
      <t>アタ</t>
    </rPh>
    <rPh sb="4" eb="7">
      <t>セイサンセイ</t>
    </rPh>
    <rPh sb="8" eb="9">
      <t>シン</t>
    </rPh>
    <rPh sb="10" eb="12">
      <t>キギョウ</t>
    </rPh>
    <rPh sb="12" eb="14">
      <t>ジツリョク</t>
    </rPh>
    <rPh sb="18" eb="21">
      <t>サイジュウヨウ</t>
    </rPh>
    <rPh sb="21" eb="23">
      <t>シヒョウ</t>
    </rPh>
    <phoneticPr fontId="4"/>
  </si>
  <si>
    <t>時間当り生産性＝</t>
    <rPh sb="0" eb="2">
      <t>ジカン</t>
    </rPh>
    <rPh sb="2" eb="3">
      <t>アタ</t>
    </rPh>
    <rPh sb="4" eb="7">
      <t>セイサンセイ</t>
    </rPh>
    <phoneticPr fontId="4"/>
  </si>
  <si>
    <t>　※付加価値額＝売上高－外注仕入</t>
    <rPh sb="2" eb="4">
      <t>フカ</t>
    </rPh>
    <rPh sb="4" eb="6">
      <t>カチ</t>
    </rPh>
    <rPh sb="6" eb="7">
      <t>ガク</t>
    </rPh>
    <rPh sb="8" eb="10">
      <t>ウリアゲ</t>
    </rPh>
    <rPh sb="10" eb="11">
      <t>ダカ</t>
    </rPh>
    <rPh sb="12" eb="14">
      <t>ガイチュウ</t>
    </rPh>
    <rPh sb="14" eb="16">
      <t>シイレ</t>
    </rPh>
    <phoneticPr fontId="4"/>
  </si>
  <si>
    <t>　※全従業員の労働時間（役員、非正規も含む）</t>
    <rPh sb="2" eb="3">
      <t>ゼン</t>
    </rPh>
    <rPh sb="3" eb="6">
      <t>ジュウギョウイン</t>
    </rPh>
    <rPh sb="7" eb="9">
      <t>ロウドウ</t>
    </rPh>
    <rPh sb="9" eb="11">
      <t>ジカン</t>
    </rPh>
    <rPh sb="12" eb="14">
      <t>ヤクイン</t>
    </rPh>
    <rPh sb="15" eb="18">
      <t>ヒセイキ</t>
    </rPh>
    <rPh sb="19" eb="20">
      <t>フク</t>
    </rPh>
    <phoneticPr fontId="4"/>
  </si>
  <si>
    <t>新年度の目標売上高はいくらですか</t>
    <rPh sb="0" eb="3">
      <t>シンネンド</t>
    </rPh>
    <rPh sb="4" eb="6">
      <t>モクヒョウ</t>
    </rPh>
    <rPh sb="6" eb="8">
      <t>ウリアゲ</t>
    </rPh>
    <rPh sb="8" eb="9">
      <t>ダカ</t>
    </rPh>
    <phoneticPr fontId="4"/>
  </si>
  <si>
    <t>直近の対売上高外注仕入比率は何％ですか</t>
    <rPh sb="0" eb="2">
      <t>チョッキン</t>
    </rPh>
    <rPh sb="3" eb="4">
      <t>タイ</t>
    </rPh>
    <rPh sb="4" eb="6">
      <t>ウリアゲ</t>
    </rPh>
    <rPh sb="6" eb="7">
      <t>ダカ</t>
    </rPh>
    <rPh sb="7" eb="9">
      <t>ガイチュウ</t>
    </rPh>
    <rPh sb="9" eb="11">
      <t>シイレ</t>
    </rPh>
    <rPh sb="11" eb="13">
      <t>ヒリツ</t>
    </rPh>
    <rPh sb="14" eb="16">
      <t>ナンパーセント</t>
    </rPh>
    <phoneticPr fontId="4"/>
  </si>
  <si>
    <t>↓太枠セルに上書きして下さい</t>
    <rPh sb="1" eb="3">
      <t>フトワク</t>
    </rPh>
    <rPh sb="6" eb="8">
      <t>ウワガ</t>
    </rPh>
    <rPh sb="11" eb="12">
      <t>クダ</t>
    </rPh>
    <phoneticPr fontId="4"/>
  </si>
  <si>
    <t>外注仕入額</t>
    <rPh sb="0" eb="2">
      <t>ガイチュウ</t>
    </rPh>
    <rPh sb="2" eb="4">
      <t>シイレ</t>
    </rPh>
    <rPh sb="4" eb="5">
      <t>ガク</t>
    </rPh>
    <phoneticPr fontId="4"/>
  </si>
  <si>
    <t>※橙色セルは計算式アリ入力禁止</t>
    <rPh sb="1" eb="3">
      <t>ダイダイイロ</t>
    </rPh>
    <rPh sb="6" eb="8">
      <t>ケイサン</t>
    </rPh>
    <rPh sb="8" eb="9">
      <t>シキ</t>
    </rPh>
    <rPh sb="11" eb="13">
      <t>ニュウリョク</t>
    </rPh>
    <rPh sb="13" eb="15">
      <t>キンシ</t>
    </rPh>
    <phoneticPr fontId="4"/>
  </si>
  <si>
    <t>総労働時間を計算します</t>
    <rPh sb="0" eb="1">
      <t>ソウ</t>
    </rPh>
    <rPh sb="1" eb="3">
      <t>ロウドウ</t>
    </rPh>
    <rPh sb="3" eb="5">
      <t>ジカン</t>
    </rPh>
    <rPh sb="6" eb="8">
      <t>ケイサン</t>
    </rPh>
    <phoneticPr fontId="4"/>
  </si>
  <si>
    <t>年間休日は何日ですか</t>
    <rPh sb="0" eb="2">
      <t>ネンカン</t>
    </rPh>
    <rPh sb="2" eb="4">
      <t>キュウジツ</t>
    </rPh>
    <rPh sb="5" eb="7">
      <t>ナンニチ</t>
    </rPh>
    <phoneticPr fontId="4"/>
  </si>
  <si>
    <t>年間有給休暇は平均何日ですか</t>
    <rPh sb="0" eb="2">
      <t>ネンカン</t>
    </rPh>
    <rPh sb="2" eb="4">
      <t>ユウキュウ</t>
    </rPh>
    <rPh sb="4" eb="6">
      <t>キュウカ</t>
    </rPh>
    <rPh sb="7" eb="9">
      <t>ヘイキン</t>
    </rPh>
    <rPh sb="9" eb="11">
      <t>ナンニチ</t>
    </rPh>
    <phoneticPr fontId="4"/>
  </si>
  <si>
    <t>日</t>
    <rPh sb="0" eb="1">
      <t>ニチ</t>
    </rPh>
    <phoneticPr fontId="4"/>
  </si>
  <si>
    <t>日　※土日祝祭日は年間120日です</t>
    <rPh sb="0" eb="1">
      <t>ニチ</t>
    </rPh>
    <rPh sb="3" eb="5">
      <t>ドニチ</t>
    </rPh>
    <rPh sb="5" eb="8">
      <t>シュクサイジツ</t>
    </rPh>
    <rPh sb="9" eb="11">
      <t>ネンカン</t>
    </rPh>
    <rPh sb="14" eb="15">
      <t>ニチ</t>
    </rPh>
    <phoneticPr fontId="4"/>
  </si>
  <si>
    <t>時間　※週40時間（＝5日×8時間）</t>
    <rPh sb="0" eb="2">
      <t>ジカン</t>
    </rPh>
    <rPh sb="4" eb="5">
      <t>シュウ</t>
    </rPh>
    <rPh sb="7" eb="9">
      <t>ジカン</t>
    </rPh>
    <rPh sb="12" eb="13">
      <t>ニチ</t>
    </rPh>
    <rPh sb="15" eb="17">
      <t>ジカン</t>
    </rPh>
    <phoneticPr fontId="4"/>
  </si>
  <si>
    <t>正社員一日の所定労働時間は何時間ですか</t>
    <rPh sb="0" eb="3">
      <t>セイシャイン</t>
    </rPh>
    <rPh sb="3" eb="5">
      <t>イチニチ</t>
    </rPh>
    <rPh sb="6" eb="8">
      <t>ショテイ</t>
    </rPh>
    <rPh sb="8" eb="10">
      <t>ロウドウ</t>
    </rPh>
    <rPh sb="10" eb="12">
      <t>ジカン</t>
    </rPh>
    <rPh sb="13" eb="16">
      <t>ナンジカン</t>
    </rPh>
    <phoneticPr fontId="4"/>
  </si>
  <si>
    <t>正社員は一日平均何時間、残業しますか</t>
    <rPh sb="0" eb="3">
      <t>セイシャイン</t>
    </rPh>
    <rPh sb="4" eb="6">
      <t>イチニチ</t>
    </rPh>
    <rPh sb="6" eb="8">
      <t>ヘイキン</t>
    </rPh>
    <rPh sb="8" eb="11">
      <t>ナンジカン</t>
    </rPh>
    <rPh sb="12" eb="14">
      <t>ザンギョウ</t>
    </rPh>
    <phoneticPr fontId="4"/>
  </si>
  <si>
    <t>正社員数は何人ですか</t>
    <rPh sb="0" eb="1">
      <t>セイ</t>
    </rPh>
    <rPh sb="1" eb="4">
      <t>シャインスウ</t>
    </rPh>
    <rPh sb="5" eb="7">
      <t>ナンニン</t>
    </rPh>
    <phoneticPr fontId="4"/>
  </si>
  <si>
    <t>役員数は何人ですか</t>
    <rPh sb="0" eb="2">
      <t>ヤクイン</t>
    </rPh>
    <rPh sb="2" eb="3">
      <t>カズ</t>
    </rPh>
    <rPh sb="4" eb="6">
      <t>ナンニン</t>
    </rPh>
    <phoneticPr fontId="4"/>
  </si>
  <si>
    <t>役員の労働時間は一日平均何時間ですか</t>
    <rPh sb="0" eb="2">
      <t>ヤクイン</t>
    </rPh>
    <rPh sb="3" eb="5">
      <t>ロウドウ</t>
    </rPh>
    <rPh sb="5" eb="7">
      <t>ジカン</t>
    </rPh>
    <rPh sb="8" eb="10">
      <t>イチニチ</t>
    </rPh>
    <rPh sb="10" eb="12">
      <t>ヘイキン</t>
    </rPh>
    <rPh sb="12" eb="15">
      <t>ナンジカン</t>
    </rPh>
    <phoneticPr fontId="4"/>
  </si>
  <si>
    <t>非正規社員は一ヶ月平均何時間働きますか</t>
    <rPh sb="0" eb="1">
      <t>ヒ</t>
    </rPh>
    <rPh sb="1" eb="3">
      <t>セイキ</t>
    </rPh>
    <rPh sb="3" eb="5">
      <t>シャイン</t>
    </rPh>
    <rPh sb="6" eb="9">
      <t>イッカゲツ</t>
    </rPh>
    <rPh sb="9" eb="11">
      <t>ヘイキン</t>
    </rPh>
    <rPh sb="11" eb="14">
      <t>ナンジカン</t>
    </rPh>
    <rPh sb="14" eb="15">
      <t>ハタラ</t>
    </rPh>
    <phoneticPr fontId="4"/>
  </si>
  <si>
    <t>時間／月</t>
    <rPh sb="0" eb="2">
      <t>ジカン</t>
    </rPh>
    <rPh sb="3" eb="4">
      <t>ツキ</t>
    </rPh>
    <phoneticPr fontId="4"/>
  </si>
  <si>
    <t>非正規社員数は何人ですか</t>
    <rPh sb="0" eb="3">
      <t>ヒセイキ</t>
    </rPh>
    <rPh sb="3" eb="6">
      <t>シャインスウ</t>
    </rPh>
    <rPh sb="5" eb="6">
      <t>カズ</t>
    </rPh>
    <rPh sb="7" eb="9">
      <t>ナンニン</t>
    </rPh>
    <phoneticPr fontId="4"/>
  </si>
  <si>
    <t>正社員の残業を含む年間労働時間は右の通り</t>
    <rPh sb="0" eb="3">
      <t>セイシャイン</t>
    </rPh>
    <rPh sb="4" eb="6">
      <t>ザンギョウ</t>
    </rPh>
    <rPh sb="7" eb="8">
      <t>フク</t>
    </rPh>
    <rPh sb="9" eb="11">
      <t>ネンカン</t>
    </rPh>
    <rPh sb="11" eb="13">
      <t>ロウドウ</t>
    </rPh>
    <rPh sb="13" eb="15">
      <t>ジカン</t>
    </rPh>
    <rPh sb="16" eb="17">
      <t>ミギ</t>
    </rPh>
    <rPh sb="18" eb="19">
      <t>トオ</t>
    </rPh>
    <phoneticPr fontId="4"/>
  </si>
  <si>
    <t>正社員の年間所定労働時間は右の通り</t>
    <rPh sb="0" eb="3">
      <t>セイシャイン</t>
    </rPh>
    <rPh sb="4" eb="6">
      <t>ネンカン</t>
    </rPh>
    <rPh sb="6" eb="8">
      <t>ショテイ</t>
    </rPh>
    <rPh sb="8" eb="10">
      <t>ロウドウ</t>
    </rPh>
    <rPh sb="10" eb="12">
      <t>ジカン</t>
    </rPh>
    <rPh sb="13" eb="14">
      <t>ミギ</t>
    </rPh>
    <rPh sb="15" eb="16">
      <t>トオ</t>
    </rPh>
    <phoneticPr fontId="4"/>
  </si>
  <si>
    <t>時間／人</t>
    <rPh sb="0" eb="2">
      <t>ジカン</t>
    </rPh>
    <rPh sb="3" eb="4">
      <t>ニン</t>
    </rPh>
    <phoneticPr fontId="4"/>
  </si>
  <si>
    <t>正社員の総労働時間</t>
    <rPh sb="0" eb="3">
      <t>セイシャイン</t>
    </rPh>
    <rPh sb="4" eb="5">
      <t>ソウ</t>
    </rPh>
    <rPh sb="5" eb="7">
      <t>ロウドウ</t>
    </rPh>
    <rPh sb="7" eb="9">
      <t>ジカン</t>
    </rPh>
    <phoneticPr fontId="4"/>
  </si>
  <si>
    <t>役員の総労働時間</t>
    <rPh sb="0" eb="2">
      <t>ヤクイン</t>
    </rPh>
    <rPh sb="3" eb="4">
      <t>ソウ</t>
    </rPh>
    <rPh sb="4" eb="6">
      <t>ロウドウ</t>
    </rPh>
    <rPh sb="6" eb="8">
      <t>ジカン</t>
    </rPh>
    <phoneticPr fontId="4"/>
  </si>
  <si>
    <t>非正規社員の総労働時間</t>
    <rPh sb="0" eb="1">
      <t>ヒ</t>
    </rPh>
    <rPh sb="1" eb="3">
      <t>セイキ</t>
    </rPh>
    <rPh sb="3" eb="5">
      <t>シャイン</t>
    </rPh>
    <rPh sb="6" eb="7">
      <t>ソウ</t>
    </rPh>
    <rPh sb="7" eb="9">
      <t>ロウドウ</t>
    </rPh>
    <rPh sb="9" eb="11">
      <t>ジカン</t>
    </rPh>
    <phoneticPr fontId="4"/>
  </si>
  <si>
    <t>年間営業日数は右の通り</t>
    <rPh sb="0" eb="2">
      <t>ネンカン</t>
    </rPh>
    <rPh sb="2" eb="4">
      <t>エイギョウ</t>
    </rPh>
    <rPh sb="4" eb="6">
      <t>ニッスウ</t>
    </rPh>
    <rPh sb="7" eb="8">
      <t>ミギ</t>
    </rPh>
    <rPh sb="9" eb="10">
      <t>トオ</t>
    </rPh>
    <phoneticPr fontId="4"/>
  </si>
  <si>
    <t>総従業員の総労働時間</t>
    <rPh sb="0" eb="1">
      <t>ソウ</t>
    </rPh>
    <rPh sb="1" eb="4">
      <t>ジュウギョウイン</t>
    </rPh>
    <rPh sb="5" eb="6">
      <t>ソウ</t>
    </rPh>
    <rPh sb="6" eb="8">
      <t>ロウドウ</t>
    </rPh>
    <rPh sb="8" eb="10">
      <t>ジカン</t>
    </rPh>
    <phoneticPr fontId="4"/>
  </si>
  <si>
    <t>時間当り生産性は右の通り</t>
    <rPh sb="0" eb="2">
      <t>ジカン</t>
    </rPh>
    <rPh sb="2" eb="3">
      <t>アタ</t>
    </rPh>
    <rPh sb="4" eb="7">
      <t>セイサンセイ</t>
    </rPh>
    <rPh sb="8" eb="9">
      <t>ミギ</t>
    </rPh>
    <rPh sb="10" eb="11">
      <t>トオ</t>
    </rPh>
    <phoneticPr fontId="4"/>
  </si>
  <si>
    <t>自社</t>
    <rPh sb="0" eb="2">
      <t>ジシャ</t>
    </rPh>
    <phoneticPr fontId="4"/>
  </si>
  <si>
    <t>20位　日本</t>
    <rPh sb="2" eb="3">
      <t>イ</t>
    </rPh>
    <rPh sb="4" eb="6">
      <t>ニホン</t>
    </rPh>
    <phoneticPr fontId="4"/>
  </si>
  <si>
    <t>16位　イタリア</t>
    <rPh sb="2" eb="3">
      <t>イ</t>
    </rPh>
    <phoneticPr fontId="4"/>
  </si>
  <si>
    <t>10位　フランス</t>
    <rPh sb="2" eb="3">
      <t>イ</t>
    </rPh>
    <phoneticPr fontId="4"/>
  </si>
  <si>
    <t>9位　スイス</t>
    <rPh sb="1" eb="2">
      <t>イ</t>
    </rPh>
    <phoneticPr fontId="4"/>
  </si>
  <si>
    <t>7位　ドイツ</t>
    <rPh sb="1" eb="2">
      <t>イ</t>
    </rPh>
    <phoneticPr fontId="4"/>
  </si>
  <si>
    <t>6位　アメリカ</t>
    <rPh sb="1" eb="2">
      <t>イ</t>
    </rPh>
    <phoneticPr fontId="4"/>
  </si>
  <si>
    <t>1位　アイルランド</t>
    <rPh sb="1" eb="2">
      <t>イ</t>
    </rPh>
    <phoneticPr fontId="4"/>
  </si>
  <si>
    <t>労働分配率は何％ですか</t>
    <rPh sb="0" eb="2">
      <t>ロウドウ</t>
    </rPh>
    <rPh sb="2" eb="4">
      <t>ブンパイ</t>
    </rPh>
    <rPh sb="4" eb="5">
      <t>リツ</t>
    </rPh>
    <rPh sb="6" eb="8">
      <t>ナンパーセント</t>
    </rPh>
    <phoneticPr fontId="4"/>
  </si>
  <si>
    <t>(人件費＋法定福利)÷売上総利益　40%～60%</t>
    <rPh sb="1" eb="4">
      <t>ジンケンヒ</t>
    </rPh>
    <rPh sb="5" eb="7">
      <t>ホウテイ</t>
    </rPh>
    <rPh sb="7" eb="9">
      <t>フクリ</t>
    </rPh>
    <rPh sb="11" eb="13">
      <t>ウリアゲ</t>
    </rPh>
    <rPh sb="13" eb="16">
      <t>ソウリエキ</t>
    </rPh>
    <phoneticPr fontId="4"/>
  </si>
  <si>
    <t>正社員一人当りの付加価値額</t>
    <rPh sb="0" eb="3">
      <t>セイシャイン</t>
    </rPh>
    <rPh sb="3" eb="5">
      <t>ヒトリ</t>
    </rPh>
    <rPh sb="5" eb="6">
      <t>アタ</t>
    </rPh>
    <rPh sb="8" eb="10">
      <t>フカ</t>
    </rPh>
    <rPh sb="10" eb="12">
      <t>カチ</t>
    </rPh>
    <rPh sb="12" eb="13">
      <t>ガク</t>
    </rPh>
    <phoneticPr fontId="4"/>
  </si>
  <si>
    <t>正社員平均年俸</t>
    <rPh sb="0" eb="3">
      <t>セイシャイン</t>
    </rPh>
    <rPh sb="3" eb="5">
      <t>ヘイキン</t>
    </rPh>
    <rPh sb="5" eb="7">
      <t>ネンポウ</t>
    </rPh>
    <phoneticPr fontId="4"/>
  </si>
  <si>
    <t>正社員の総人件費</t>
    <rPh sb="0" eb="3">
      <t>セイシャイン</t>
    </rPh>
    <rPh sb="4" eb="5">
      <t>ソウ</t>
    </rPh>
    <rPh sb="5" eb="8">
      <t>ジンケンヒ</t>
    </rPh>
    <phoneticPr fontId="4"/>
  </si>
  <si>
    <t>損益分岐点を考慮した労働分配率は何％ですか</t>
    <rPh sb="0" eb="2">
      <t>ソンエキ</t>
    </rPh>
    <rPh sb="2" eb="5">
      <t>ブンキテン</t>
    </rPh>
    <rPh sb="6" eb="8">
      <t>コウリョ</t>
    </rPh>
    <rPh sb="10" eb="12">
      <t>ロウドウ</t>
    </rPh>
    <rPh sb="12" eb="14">
      <t>ブンパイ</t>
    </rPh>
    <rPh sb="14" eb="15">
      <t>リツ</t>
    </rPh>
    <rPh sb="16" eb="18">
      <t>ナンパーセント</t>
    </rPh>
    <phoneticPr fontId="4"/>
  </si>
  <si>
    <t>本業の利益である対売上高営業利益率は10%以上を目指したいものです。</t>
    <rPh sb="0" eb="2">
      <t>ホンギョウ</t>
    </rPh>
    <rPh sb="3" eb="5">
      <t>リエキ</t>
    </rPh>
    <rPh sb="8" eb="9">
      <t>タイ</t>
    </rPh>
    <rPh sb="9" eb="11">
      <t>ウリアゲ</t>
    </rPh>
    <rPh sb="11" eb="12">
      <t>ダカ</t>
    </rPh>
    <rPh sb="12" eb="14">
      <t>エイギョウ</t>
    </rPh>
    <rPh sb="14" eb="16">
      <t>リエキ</t>
    </rPh>
    <rPh sb="16" eb="17">
      <t>リツ</t>
    </rPh>
    <rPh sb="21" eb="23">
      <t>イジョウ</t>
    </rPh>
    <rPh sb="24" eb="26">
      <t>メザ</t>
    </rPh>
    <phoneticPr fontId="4"/>
  </si>
  <si>
    <t>時間当り生産性は先進七カ国並に7,500円を目標にして下さい。</t>
    <rPh sb="0" eb="2">
      <t>ジカン</t>
    </rPh>
    <rPh sb="2" eb="3">
      <t>アタ</t>
    </rPh>
    <rPh sb="4" eb="7">
      <t>セイサンセイ</t>
    </rPh>
    <rPh sb="8" eb="10">
      <t>センシン</t>
    </rPh>
    <rPh sb="10" eb="11">
      <t>ナナ</t>
    </rPh>
    <rPh sb="12" eb="13">
      <t>コク</t>
    </rPh>
    <rPh sb="13" eb="14">
      <t>ナミ</t>
    </rPh>
    <rPh sb="20" eb="21">
      <t>エン</t>
    </rPh>
    <rPh sb="22" eb="24">
      <t>モクヒョウ</t>
    </rPh>
    <rPh sb="27" eb="28">
      <t>クダ</t>
    </rPh>
    <phoneticPr fontId="4"/>
  </si>
  <si>
    <r>
      <t>◆</t>
    </r>
    <r>
      <rPr>
        <b/>
        <sz val="11"/>
        <color rgb="FF0070C0"/>
        <rFont val="ＭＳ ゴシック"/>
        <family val="3"/>
        <charset val="128"/>
      </rPr>
      <t>バランススコアカード経営理論</t>
    </r>
    <r>
      <rPr>
        <sz val="11"/>
        <color rgb="FF0070C0"/>
        <rFont val="ＭＳ ゴシック"/>
        <family val="3"/>
        <charset val="128"/>
      </rPr>
      <t xml:space="preserve"> (BSC:Balanced Score Card)</t>
    </r>
    <rPh sb="11" eb="13">
      <t>ケイエイ</t>
    </rPh>
    <rPh sb="13" eb="15">
      <t>リロン</t>
    </rPh>
    <phoneticPr fontId="4"/>
  </si>
  <si>
    <t>◆四段論法で成功の仮説を立て、四段活用で立証する</t>
    <phoneticPr fontId="4"/>
  </si>
  <si>
    <t>◆ＢＳＣで具体的に目標値を設定して可能性を探る</t>
    <rPh sb="5" eb="8">
      <t>グタイテキ</t>
    </rPh>
    <rPh sb="9" eb="12">
      <t>モクヒョウチ</t>
    </rPh>
    <rPh sb="13" eb="15">
      <t>セッテイ</t>
    </rPh>
    <rPh sb="17" eb="20">
      <t>カノウセイ</t>
    </rPh>
    <rPh sb="21" eb="22">
      <t>サグ</t>
    </rPh>
    <phoneticPr fontId="4"/>
  </si>
  <si>
    <t>◆ＢＳＣのフレームワークで中期経営計画を作る</t>
    <rPh sb="13" eb="15">
      <t>チュウキ</t>
    </rPh>
    <rPh sb="15" eb="17">
      <t>ケイエイ</t>
    </rPh>
    <rPh sb="17" eb="19">
      <t>ケイカク</t>
    </rPh>
    <rPh sb="20" eb="21">
      <t>ツク</t>
    </rPh>
    <phoneticPr fontId="4"/>
  </si>
  <si>
    <t>中期五ヵ年ＢＳＣ経営計画はサンプルと書式のシートを用意しました。</t>
    <rPh sb="0" eb="2">
      <t>チュウキ</t>
    </rPh>
    <rPh sb="2" eb="5">
      <t>ゴカネン</t>
    </rPh>
    <rPh sb="8" eb="10">
      <t>ケイエイ</t>
    </rPh>
    <rPh sb="10" eb="12">
      <t>ケイカク</t>
    </rPh>
    <rPh sb="18" eb="20">
      <t>ショシキ</t>
    </rPh>
    <rPh sb="25" eb="27">
      <t>ヨウイ</t>
    </rPh>
    <phoneticPr fontId="4"/>
  </si>
  <si>
    <t>戦略視点</t>
    <rPh sb="0" eb="2">
      <t>センリャク</t>
    </rPh>
    <rPh sb="2" eb="4">
      <t>シテン</t>
    </rPh>
    <phoneticPr fontId="4"/>
  </si>
  <si>
    <t>目的</t>
    <rPh sb="0" eb="2">
      <t>モクテキ</t>
    </rPh>
    <phoneticPr fontId="4"/>
  </si>
  <si>
    <t>手段</t>
    <rPh sb="0" eb="2">
      <t>シュダン</t>
    </rPh>
    <phoneticPr fontId="4"/>
  </si>
  <si>
    <t>知恵</t>
    <rPh sb="0" eb="2">
      <t>チエ</t>
    </rPh>
    <phoneticPr fontId="4"/>
  </si>
  <si>
    <t>KGI-2</t>
    <phoneticPr fontId="4"/>
  </si>
  <si>
    <t>KGI-1</t>
    <phoneticPr fontId="4"/>
  </si>
  <si>
    <t>KPI-2</t>
    <phoneticPr fontId="4"/>
  </si>
  <si>
    <t>KPI-1</t>
    <phoneticPr fontId="4"/>
  </si>
  <si>
    <t>KI</t>
    <phoneticPr fontId="4"/>
  </si>
  <si>
    <t>経営課題</t>
    <rPh sb="0" eb="2">
      <t>ケイエイ</t>
    </rPh>
    <rPh sb="2" eb="4">
      <t>カダイ</t>
    </rPh>
    <phoneticPr fontId="4"/>
  </si>
  <si>
    <t>収益性の向上</t>
    <rPh sb="0" eb="3">
      <t>シュウエキセイ</t>
    </rPh>
    <rPh sb="4" eb="6">
      <t>コウジョウ</t>
    </rPh>
    <phoneticPr fontId="4"/>
  </si>
  <si>
    <t>顧客の創造</t>
    <rPh sb="0" eb="2">
      <t>コキャク</t>
    </rPh>
    <rPh sb="3" eb="5">
      <t>ソウゾウ</t>
    </rPh>
    <phoneticPr fontId="4"/>
  </si>
  <si>
    <t>生産性の向上</t>
    <rPh sb="0" eb="3">
      <t>セイサンセイ</t>
    </rPh>
    <rPh sb="4" eb="6">
      <t>コウジョウ</t>
    </rPh>
    <phoneticPr fontId="4"/>
  </si>
  <si>
    <t>人材の確保と育成</t>
    <rPh sb="0" eb="2">
      <t>ジンザイ</t>
    </rPh>
    <rPh sb="3" eb="5">
      <t>カクホ</t>
    </rPh>
    <rPh sb="6" eb="8">
      <t>イクセイ</t>
    </rPh>
    <phoneticPr fontId="4"/>
  </si>
  <si>
    <t>財務フレームの目的数値を達成できるよう、根拠のあるフレームワークをお願いします。</t>
    <rPh sb="0" eb="2">
      <t>ザイム</t>
    </rPh>
    <rPh sb="7" eb="9">
      <t>モクテキ</t>
    </rPh>
    <rPh sb="9" eb="11">
      <t>スウチ</t>
    </rPh>
    <rPh sb="12" eb="14">
      <t>タッセイ</t>
    </rPh>
    <rPh sb="20" eb="22">
      <t>コンキョ</t>
    </rPh>
    <rPh sb="34" eb="35">
      <t>ネガ</t>
    </rPh>
    <phoneticPr fontId="4"/>
  </si>
  <si>
    <t>ＫＰＩとＫＧＩ</t>
    <phoneticPr fontId="4"/>
  </si>
  <si>
    <t>・ＫＰＩ(Key performance indicator) 　重要業績評価指標</t>
    <phoneticPr fontId="4"/>
  </si>
  <si>
    <r>
      <t>・ＫＧＩ(Key goal indicator) 　重要目標達成指標　</t>
    </r>
    <r>
      <rPr>
        <sz val="9"/>
        <rFont val="ＭＳ 明朝"/>
        <family val="1"/>
        <charset val="128"/>
      </rPr>
      <t>※KPIの成果、結果として表される指標</t>
    </r>
    <phoneticPr fontId="4"/>
  </si>
  <si>
    <t>顧客に依存する結果としてのゴール成果</t>
    <rPh sb="0" eb="2">
      <t>コキャク</t>
    </rPh>
    <rPh sb="3" eb="5">
      <t>イゾン</t>
    </rPh>
    <rPh sb="7" eb="9">
      <t>ケッカ</t>
    </rPh>
    <rPh sb="16" eb="18">
      <t>セイカ</t>
    </rPh>
    <phoneticPr fontId="4"/>
  </si>
  <si>
    <t>業務に依存する顧客満足度に比例する結果</t>
    <rPh sb="0" eb="2">
      <t>ギョウム</t>
    </rPh>
    <rPh sb="3" eb="5">
      <t>イゾン</t>
    </rPh>
    <rPh sb="7" eb="9">
      <t>コキャク</t>
    </rPh>
    <rPh sb="9" eb="11">
      <t>マンゾク</t>
    </rPh>
    <rPh sb="11" eb="12">
      <t>ド</t>
    </rPh>
    <rPh sb="13" eb="15">
      <t>ヒレイ</t>
    </rPh>
    <rPh sb="17" eb="19">
      <t>ケッカ</t>
    </rPh>
    <phoneticPr fontId="4"/>
  </si>
  <si>
    <t>人材の技能力と時間に比例する生産活動</t>
    <rPh sb="0" eb="2">
      <t>ジンザイ</t>
    </rPh>
    <rPh sb="3" eb="5">
      <t>ギノウ</t>
    </rPh>
    <rPh sb="5" eb="6">
      <t>リョク</t>
    </rPh>
    <rPh sb="7" eb="9">
      <t>ジカン</t>
    </rPh>
    <rPh sb="10" eb="12">
      <t>ヒレイ</t>
    </rPh>
    <rPh sb="14" eb="16">
      <t>セイサン</t>
    </rPh>
    <rPh sb="16" eb="18">
      <t>カツドウ</t>
    </rPh>
    <phoneticPr fontId="4"/>
  </si>
  <si>
    <t>企業は人なり。企業人は知恵と技を磨く</t>
    <rPh sb="0" eb="2">
      <t>キギョウ</t>
    </rPh>
    <rPh sb="3" eb="4">
      <t>ヒト</t>
    </rPh>
    <rPh sb="7" eb="9">
      <t>キギョウ</t>
    </rPh>
    <rPh sb="9" eb="10">
      <t>ジン</t>
    </rPh>
    <rPh sb="11" eb="13">
      <t>チエ</t>
    </rPh>
    <rPh sb="14" eb="15">
      <t>ワザ</t>
    </rPh>
    <rPh sb="16" eb="17">
      <t>ミガ</t>
    </rPh>
    <phoneticPr fontId="4"/>
  </si>
  <si>
    <t>ＢＳＣウェブラーニング</t>
    <phoneticPr fontId="4"/>
  </si>
  <si>
    <t>http://www.s-naga.jp/k-page/14bsc.html</t>
    <phoneticPr fontId="4"/>
  </si>
  <si>
    <t>長山　伸作</t>
    <rPh sb="0" eb="2">
      <t>ナガヤマ</t>
    </rPh>
    <rPh sb="3" eb="5">
      <t>シンサク</t>
    </rPh>
    <phoneticPr fontId="4"/>
  </si>
  <si>
    <t>株式会社一光社プロ</t>
    <rPh sb="0" eb="4">
      <t>カブシキガイシャ</t>
    </rPh>
    <rPh sb="4" eb="5">
      <t>イッ</t>
    </rPh>
    <rPh sb="5" eb="6">
      <t>コウ</t>
    </rPh>
    <rPh sb="6" eb="7">
      <t>シャ</t>
    </rPh>
    <phoneticPr fontId="4"/>
  </si>
  <si>
    <t>〒457-0024 名古屋市南区赤坪町99-1 Tel.052-824-0521</t>
    <rPh sb="10" eb="14">
      <t>ナゴヤシ</t>
    </rPh>
    <rPh sb="14" eb="16">
      <t>ミナミク</t>
    </rPh>
    <rPh sb="16" eb="17">
      <t>アカ</t>
    </rPh>
    <rPh sb="17" eb="18">
      <t>ツボ</t>
    </rPh>
    <rPh sb="18" eb="19">
      <t>チョウ</t>
    </rPh>
    <phoneticPr fontId="4"/>
  </si>
  <si>
    <t>制作</t>
    <rPh sb="0" eb="2">
      <t>セイサク</t>
    </rPh>
    <phoneticPr fontId="4"/>
  </si>
  <si>
    <t>セミナー</t>
    <phoneticPr fontId="4"/>
  </si>
  <si>
    <t>電子出版</t>
    <rPh sb="0" eb="2">
      <t>デンシ</t>
    </rPh>
    <rPh sb="2" eb="4">
      <t>シュッパン</t>
    </rPh>
    <phoneticPr fontId="4"/>
  </si>
  <si>
    <t>http://www.s-naga.jp/</t>
    <phoneticPr fontId="4"/>
  </si>
  <si>
    <t>http://www.s-naga.jp/hibiroku.html</t>
    <phoneticPr fontId="4"/>
  </si>
  <si>
    <t>ＢＳＣの詳細は、下のウェブサイトで解説しています</t>
    <rPh sb="4" eb="6">
      <t>ショウサイ</t>
    </rPh>
    <rPh sb="8" eb="9">
      <t>シタ</t>
    </rPh>
    <rPh sb="17" eb="19">
      <t>カイセツ</t>
    </rPh>
    <phoneticPr fontId="4"/>
  </si>
  <si>
    <t>日々ロクの販売代理店募集中！</t>
    <rPh sb="0" eb="2">
      <t>ヒビ</t>
    </rPh>
    <rPh sb="5" eb="7">
      <t>ハンバイ</t>
    </rPh>
    <rPh sb="7" eb="10">
      <t>ダイリテン</t>
    </rPh>
    <rPh sb="10" eb="12">
      <t>ボシュウ</t>
    </rPh>
    <rPh sb="12" eb="13">
      <t>チュウ</t>
    </rPh>
    <phoneticPr fontId="4"/>
  </si>
  <si>
    <t>お気軽にお電話ください。Tel.052-824-0521 (株)一光社プロ　日々ロク係りまで</t>
    <rPh sb="1" eb="3">
      <t>キガル</t>
    </rPh>
    <rPh sb="5" eb="7">
      <t>デンワ</t>
    </rPh>
    <rPh sb="29" eb="32">
      <t>カブ</t>
    </rPh>
    <rPh sb="32" eb="33">
      <t>イッ</t>
    </rPh>
    <rPh sb="33" eb="34">
      <t>コウ</t>
    </rPh>
    <rPh sb="34" eb="35">
      <t>シャ</t>
    </rPh>
    <rPh sb="38" eb="40">
      <t>ヒビ</t>
    </rPh>
    <rPh sb="42" eb="43">
      <t>カカ</t>
    </rPh>
    <phoneticPr fontId="4"/>
  </si>
  <si>
    <t>ＢＳＣ中期経営計画</t>
    <rPh sb="3" eb="5">
      <t>チュウキ</t>
    </rPh>
    <rPh sb="5" eb="7">
      <t>ケイエイ</t>
    </rPh>
    <rPh sb="7" eb="9">
      <t>ケイカク</t>
    </rPh>
    <phoneticPr fontId="4"/>
  </si>
  <si>
    <t>◆新開発「日々ロク」目標管理システム</t>
    <rPh sb="1" eb="4">
      <t>シンカイハツ</t>
    </rPh>
    <rPh sb="5" eb="7">
      <t>ヒビ</t>
    </rPh>
    <rPh sb="10" eb="12">
      <t>モクヒョウ</t>
    </rPh>
    <rPh sb="12" eb="14">
      <t>カンリ</t>
    </rPh>
    <phoneticPr fontId="4"/>
  </si>
  <si>
    <t>経営計画はありたい姿の目標です。</t>
    <rPh sb="0" eb="2">
      <t>ケイエイ</t>
    </rPh>
    <rPh sb="2" eb="4">
      <t>ケイカク</t>
    </rPh>
    <rPh sb="9" eb="10">
      <t>スガタ</t>
    </rPh>
    <rPh sb="11" eb="13">
      <t>モクヒョウ</t>
    </rPh>
    <phoneticPr fontId="4"/>
  </si>
  <si>
    <t>これを実現するためには、あるべき姿の行動計画が伴わなければなりません。</t>
    <rPh sb="3" eb="5">
      <t>ジツゲン</t>
    </rPh>
    <rPh sb="16" eb="17">
      <t>スガタ</t>
    </rPh>
    <rPh sb="18" eb="20">
      <t>コウドウ</t>
    </rPh>
    <rPh sb="20" eb="22">
      <t>ケイカク</t>
    </rPh>
    <rPh sb="23" eb="24">
      <t>トモナ</t>
    </rPh>
    <phoneticPr fontId="4"/>
  </si>
  <si>
    <t>経営計画と行動計画をワンセットにして目標管理体制を構築して下さい。</t>
    <rPh sb="0" eb="2">
      <t>ケイエイ</t>
    </rPh>
    <rPh sb="2" eb="4">
      <t>ケイカク</t>
    </rPh>
    <rPh sb="5" eb="7">
      <t>コウドウ</t>
    </rPh>
    <rPh sb="7" eb="9">
      <t>ケイカク</t>
    </rPh>
    <rPh sb="18" eb="20">
      <t>モクヒョウ</t>
    </rPh>
    <rPh sb="20" eb="22">
      <t>カンリ</t>
    </rPh>
    <rPh sb="22" eb="24">
      <t>タイセイ</t>
    </rPh>
    <rPh sb="25" eb="27">
      <t>コウチク</t>
    </rPh>
    <rPh sb="29" eb="30">
      <t>クダ</t>
    </rPh>
    <phoneticPr fontId="4"/>
  </si>
  <si>
    <t>そのために生まれたのが「日々ロク」目標管理システムです。</t>
    <rPh sb="5" eb="6">
      <t>ウ</t>
    </rPh>
    <rPh sb="12" eb="14">
      <t>ヒビ</t>
    </rPh>
    <rPh sb="17" eb="19">
      <t>モクヒョウ</t>
    </rPh>
    <rPh sb="19" eb="21">
      <t>カンリ</t>
    </rPh>
    <phoneticPr fontId="4"/>
  </si>
  <si>
    <t>世界一シンプルで成果が出る「日々ロク」のメリット</t>
    <rPh sb="0" eb="3">
      <t>セカイイチ</t>
    </rPh>
    <rPh sb="8" eb="10">
      <t>セイカ</t>
    </rPh>
    <rPh sb="11" eb="12">
      <t>デ</t>
    </rPh>
    <rPh sb="14" eb="16">
      <t>ヒビ</t>
    </rPh>
    <phoneticPr fontId="4"/>
  </si>
  <si>
    <t>最も安価で使い馴染んでいるエクセルで操作でき、オフィス365でクラウドシステム拡張展開が可能である</t>
    <rPh sb="7" eb="9">
      <t>ナジ</t>
    </rPh>
    <rPh sb="18" eb="20">
      <t>ソウサ</t>
    </rPh>
    <rPh sb="44" eb="46">
      <t>カノウ</t>
    </rPh>
    <phoneticPr fontId="4"/>
  </si>
  <si>
    <t>日報、職務記録は手間要らず　１日５分でデータ化</t>
    <rPh sb="0" eb="2">
      <t>ニッポウ</t>
    </rPh>
    <rPh sb="8" eb="10">
      <t>テマ</t>
    </rPh>
    <rPh sb="10" eb="11">
      <t>イ</t>
    </rPh>
    <phoneticPr fontId="4"/>
  </si>
  <si>
    <t>・日報シートは時系列で自動作成　・アクションプランシートは自動月次集計　・分析シートで自動グラフ作成＆自動人事考課</t>
    <rPh sb="51" eb="53">
      <t>ジドウ</t>
    </rPh>
    <phoneticPr fontId="4"/>
  </si>
  <si>
    <t>共有見える化（クラウドor社内サーバ）</t>
  </si>
  <si>
    <t>・出張中の閲覧見える化、在宅テレワーク、共同作業など、場所を選ばずアクセスできるクラウド環境</t>
    <rPh sb="5" eb="7">
      <t>エツラン</t>
    </rPh>
    <rPh sb="7" eb="8">
      <t>ミ</t>
    </rPh>
    <rPh sb="10" eb="11">
      <t>カ</t>
    </rPh>
    <phoneticPr fontId="4"/>
  </si>
  <si>
    <t>事務作業のＩＴ自動化が自前で作れる</t>
    <phoneticPr fontId="4"/>
  </si>
  <si>
    <t>・ちょっと勉強するだけのオートマクロ機能と簡単ＶＢＡプログラムで、エクセルだからできる独自システムを作る</t>
    <rPh sb="18" eb="20">
      <t>キノウ</t>
    </rPh>
    <phoneticPr fontId="4"/>
  </si>
  <si>
    <t>・記録習慣だけで時間意識が働き、時短に貢献できる　・職務三課業別労働時間測定でムダ時間削減　</t>
    <rPh sb="19" eb="21">
      <t>コウケン</t>
    </rPh>
    <phoneticPr fontId="4"/>
  </si>
  <si>
    <t>・目標管理の達成率評価でやる気の上昇志向</t>
  </si>
  <si>
    <t>目的は時短と生産性向上による利益の最大化。利益の再配分で賃金など待遇改善で人材確保に貢献</t>
    <rPh sb="3" eb="5">
      <t>ジタン</t>
    </rPh>
    <rPh sb="21" eb="23">
      <t>リエキ</t>
    </rPh>
    <rPh sb="24" eb="27">
      <t>サイハイブン</t>
    </rPh>
    <rPh sb="28" eb="30">
      <t>チンギン</t>
    </rPh>
    <rPh sb="32" eb="34">
      <t>タイグウ</t>
    </rPh>
    <rPh sb="34" eb="36">
      <t>カイゼン</t>
    </rPh>
    <rPh sb="37" eb="39">
      <t>ジンザイ</t>
    </rPh>
    <rPh sb="39" eb="41">
      <t>カクホ</t>
    </rPh>
    <rPh sb="42" eb="44">
      <t>コウケン</t>
    </rPh>
    <phoneticPr fontId="4"/>
  </si>
  <si>
    <t>地域社会、顧客、取引先、社員など、ステークホルダーから信頼される持続成長可能な企業づくりを全うする</t>
    <rPh sb="0" eb="2">
      <t>チイキ</t>
    </rPh>
    <rPh sb="2" eb="4">
      <t>シャカイ</t>
    </rPh>
    <rPh sb="5" eb="7">
      <t>コキャク</t>
    </rPh>
    <rPh sb="8" eb="10">
      <t>トリヒキ</t>
    </rPh>
    <rPh sb="10" eb="11">
      <t>サキ</t>
    </rPh>
    <rPh sb="12" eb="14">
      <t>シャイン</t>
    </rPh>
    <rPh sb="27" eb="29">
      <t>シンライ</t>
    </rPh>
    <rPh sb="32" eb="34">
      <t>ジゾク</t>
    </rPh>
    <rPh sb="34" eb="36">
      <t>セイチョウ</t>
    </rPh>
    <rPh sb="36" eb="38">
      <t>カノウ</t>
    </rPh>
    <rPh sb="39" eb="41">
      <t>キギョウ</t>
    </rPh>
    <rPh sb="45" eb="46">
      <t>マット</t>
    </rPh>
    <phoneticPr fontId="4"/>
  </si>
  <si>
    <t>売上成長性110%、営業利益率10%</t>
    <rPh sb="0" eb="2">
      <t>ウリアゲ</t>
    </rPh>
    <rPh sb="2" eb="5">
      <t>セイチョウセイ</t>
    </rPh>
    <rPh sb="10" eb="12">
      <t>エイギョウ</t>
    </rPh>
    <rPh sb="12" eb="14">
      <t>リエキ</t>
    </rPh>
    <rPh sb="14" eb="15">
      <t>リツ</t>
    </rPh>
    <phoneticPr fontId="4"/>
  </si>
  <si>
    <t>新規顧客獲得率は既存顧客の10%</t>
    <rPh sb="0" eb="2">
      <t>シンキ</t>
    </rPh>
    <rPh sb="2" eb="4">
      <t>コキャク</t>
    </rPh>
    <rPh sb="4" eb="6">
      <t>カクトク</t>
    </rPh>
    <rPh sb="6" eb="7">
      <t>リツ</t>
    </rPh>
    <rPh sb="8" eb="10">
      <t>キソン</t>
    </rPh>
    <rPh sb="10" eb="12">
      <t>コキャク</t>
    </rPh>
    <phoneticPr fontId="4"/>
  </si>
  <si>
    <t>値下げ圧力に屈しない粗利重視の責任行動</t>
    <rPh sb="0" eb="2">
      <t>ネサ</t>
    </rPh>
    <rPh sb="3" eb="5">
      <t>アツリョク</t>
    </rPh>
    <rPh sb="6" eb="7">
      <t>クッ</t>
    </rPh>
    <rPh sb="10" eb="12">
      <t>アラリ</t>
    </rPh>
    <rPh sb="12" eb="14">
      <t>ジュウシ</t>
    </rPh>
    <rPh sb="15" eb="17">
      <t>セキニン</t>
    </rPh>
    <rPh sb="17" eb="19">
      <t>コウドウ</t>
    </rPh>
    <phoneticPr fontId="4"/>
  </si>
  <si>
    <t>組織横断の集合知プロジェクトで効果的開発</t>
    <rPh sb="0" eb="2">
      <t>ソシキ</t>
    </rPh>
    <rPh sb="2" eb="4">
      <t>オウダン</t>
    </rPh>
    <rPh sb="5" eb="7">
      <t>シュウゴウ</t>
    </rPh>
    <rPh sb="7" eb="8">
      <t>チ</t>
    </rPh>
    <rPh sb="15" eb="18">
      <t>コウカテキ</t>
    </rPh>
    <rPh sb="18" eb="20">
      <t>カイハツ</t>
    </rPh>
    <phoneticPr fontId="4"/>
  </si>
  <si>
    <t>時間当たり生産性7,500円に挑戦する</t>
    <rPh sb="0" eb="2">
      <t>ジカン</t>
    </rPh>
    <rPh sb="2" eb="3">
      <t>ア</t>
    </rPh>
    <rPh sb="5" eb="8">
      <t>セイサンセイ</t>
    </rPh>
    <rPh sb="13" eb="14">
      <t>エン</t>
    </rPh>
    <rPh sb="15" eb="17">
      <t>チョウセン</t>
    </rPh>
    <phoneticPr fontId="4"/>
  </si>
  <si>
    <t>デスクワークのＩＴ自動化で標準化、省力化</t>
    <rPh sb="9" eb="12">
      <t>ジドウカ</t>
    </rPh>
    <rPh sb="13" eb="16">
      <t>ヒョウジュンカ</t>
    </rPh>
    <rPh sb="17" eb="20">
      <t>ショウリョクカ</t>
    </rPh>
    <phoneticPr fontId="4"/>
  </si>
  <si>
    <t>能力開発研修時間の毎週２時間確保</t>
    <rPh sb="0" eb="2">
      <t>ノウリョク</t>
    </rPh>
    <rPh sb="2" eb="4">
      <t>カイハツ</t>
    </rPh>
    <rPh sb="4" eb="6">
      <t>ケンシュウ</t>
    </rPh>
    <rPh sb="6" eb="8">
      <t>ジカン</t>
    </rPh>
    <rPh sb="9" eb="11">
      <t>マイシュウ</t>
    </rPh>
    <rPh sb="11" eb="14">
      <t>ニジカン</t>
    </rPh>
    <rPh sb="14" eb="16">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</si>
</sst>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0"/>
  </numFmts>
  <fonts count="39" x14ac:knownFonts="1">
    <font>
      <sz val="11"/>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8"/>
      <color theme="1"/>
      <name val="ＭＳ Ｐゴシック"/>
      <family val="2"/>
      <charset val="128"/>
      <scheme val="minor"/>
    </font>
    <font>
      <sz val="6"/>
      <color theme="1"/>
      <name val="ＭＳ Ｐゴシック"/>
      <family val="2"/>
      <charset val="128"/>
      <scheme val="minor"/>
    </font>
    <font>
      <sz val="10"/>
      <color theme="0"/>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sz val="8"/>
      <color rgb="FFFF0000"/>
      <name val="ＭＳ Ｐゴシック"/>
      <family val="2"/>
      <charset val="128"/>
      <scheme val="minor"/>
    </font>
    <font>
      <sz val="10"/>
      <color rgb="FFFF0000"/>
      <name val="ＭＳ Ｐゴシック"/>
      <family val="2"/>
      <charset val="128"/>
      <scheme val="minor"/>
    </font>
    <font>
      <sz val="8"/>
      <color theme="1"/>
      <name val="ＭＳ Ｐゴシック"/>
      <family val="3"/>
      <charset val="128"/>
      <scheme val="minor"/>
    </font>
    <font>
      <sz val="10"/>
      <color theme="0" tint="-0.249977111117893"/>
      <name val="ＭＳ Ｐゴシック"/>
      <family val="2"/>
      <charset val="128"/>
      <scheme val="minor"/>
    </font>
    <font>
      <sz val="9"/>
      <color rgb="FFFF0000"/>
      <name val="ＭＳ Ｐゴシック"/>
      <family val="2"/>
      <charset val="128"/>
      <scheme val="minor"/>
    </font>
    <font>
      <sz val="9"/>
      <color rgb="FFFF0000"/>
      <name val="ＭＳ Ｐゴシック"/>
      <family val="3"/>
      <charset val="128"/>
      <scheme val="minor"/>
    </font>
    <font>
      <sz val="11"/>
      <color theme="1"/>
      <name val="ＭＳ Ｐゴシック"/>
      <family val="3"/>
      <charset val="128"/>
      <scheme val="minor"/>
    </font>
    <font>
      <b/>
      <sz val="12"/>
      <color theme="1"/>
      <name val="ＭＳ ゴシック"/>
      <family val="3"/>
      <charset val="128"/>
    </font>
    <font>
      <sz val="11"/>
      <color theme="1"/>
      <name val="ＭＳ 明朝"/>
      <family val="1"/>
      <charset val="128"/>
    </font>
    <font>
      <sz val="8"/>
      <color theme="1"/>
      <name val="ＭＳ 明朝"/>
      <family val="1"/>
      <charset val="128"/>
    </font>
    <font>
      <sz val="11"/>
      <name val="ＭＳ 明朝"/>
      <family val="1"/>
      <charset val="128"/>
    </font>
    <font>
      <sz val="9"/>
      <color theme="1"/>
      <name val="ＭＳ 明朝"/>
      <family val="1"/>
      <charset val="128"/>
    </font>
    <font>
      <sz val="11"/>
      <color rgb="FF000000"/>
      <name val="ＭＳ 明朝"/>
      <family val="1"/>
      <charset val="128"/>
    </font>
    <font>
      <sz val="11"/>
      <color rgb="FF0070C0"/>
      <name val="ＭＳ ゴシック"/>
      <family val="3"/>
      <charset val="128"/>
    </font>
    <font>
      <b/>
      <sz val="11"/>
      <color rgb="FF0070C0"/>
      <name val="ＭＳ ゴシック"/>
      <family val="3"/>
      <charset val="128"/>
    </font>
    <font>
      <sz val="8"/>
      <color rgb="FFFF0000"/>
      <name val="ＭＳ 明朝"/>
      <family val="1"/>
      <charset val="128"/>
    </font>
    <font>
      <sz val="11"/>
      <color rgb="FFFF0000"/>
      <name val="ＭＳ 明朝"/>
      <family val="1"/>
      <charset val="128"/>
    </font>
    <font>
      <sz val="10"/>
      <color theme="1"/>
      <name val="ＭＳ Ｐゴシック"/>
      <family val="3"/>
      <charset val="128"/>
      <scheme val="minor"/>
    </font>
    <font>
      <sz val="11"/>
      <name val="ＭＳ Ｐゴシック"/>
      <family val="3"/>
      <charset val="128"/>
      <scheme val="minor"/>
    </font>
    <font>
      <sz val="11"/>
      <color theme="0" tint="-0.14999847407452621"/>
      <name val="ＭＳ Ｐゴシック"/>
      <family val="3"/>
      <charset val="128"/>
      <scheme val="minor"/>
    </font>
    <font>
      <sz val="9"/>
      <name val="ＭＳ 明朝"/>
      <family val="1"/>
      <charset val="128"/>
    </font>
    <font>
      <u/>
      <sz val="11"/>
      <color theme="10"/>
      <name val="ＭＳ Ｐゴシック"/>
      <family val="2"/>
      <charset val="128"/>
      <scheme val="minor"/>
    </font>
    <font>
      <u/>
      <sz val="10"/>
      <color theme="10"/>
      <name val="ＭＳ Ｐゴシック"/>
      <family val="2"/>
      <charset val="128"/>
      <scheme val="minor"/>
    </font>
    <font>
      <u/>
      <sz val="10"/>
      <color theme="10"/>
      <name val="ＭＳ Ｐゴシック"/>
      <family val="3"/>
      <charset val="128"/>
      <scheme val="minor"/>
    </font>
    <font>
      <b/>
      <sz val="11"/>
      <color rgb="FF0070C0"/>
      <name val="ＭＳ Ｐゴシック"/>
      <family val="3"/>
      <charset val="128"/>
    </font>
    <font>
      <sz val="11"/>
      <color theme="1"/>
      <name val="ＭＳ Ｐゴシック"/>
      <family val="3"/>
      <charset val="128"/>
    </font>
    <font>
      <sz val="10"/>
      <color theme="1"/>
      <name val="ＭＳ 明朝"/>
      <family val="1"/>
      <charset val="128"/>
    </font>
    <font>
      <sz val="10"/>
      <color rgb="FFFF0000"/>
      <name val="ＭＳ 明朝"/>
      <family val="1"/>
      <charset val="128"/>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4"/>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9"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2" fillId="0" borderId="0" applyNumberFormat="0" applyFill="0" applyBorder="0" applyAlignment="0" applyProtection="0">
      <alignment vertical="center"/>
    </xf>
  </cellStyleXfs>
  <cellXfs count="16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7" fillId="2" borderId="4" xfId="0" applyFont="1" applyFill="1" applyBorder="1" applyAlignment="1">
      <alignment horizontal="center" vertical="center"/>
    </xf>
    <xf numFmtId="9" fontId="2" fillId="3" borderId="4" xfId="2" applyFont="1" applyFill="1" applyBorder="1">
      <alignment vertical="center"/>
    </xf>
    <xf numFmtId="0" fontId="3" fillId="4" borderId="5" xfId="0" applyFont="1" applyFill="1" applyBorder="1">
      <alignment vertical="center"/>
    </xf>
    <xf numFmtId="0" fontId="9" fillId="4" borderId="3" xfId="0" applyFont="1" applyFill="1" applyBorder="1">
      <alignment vertical="center"/>
    </xf>
    <xf numFmtId="0" fontId="3" fillId="5" borderId="0" xfId="0" applyFont="1" applyFill="1">
      <alignment vertical="center"/>
    </xf>
    <xf numFmtId="0" fontId="3" fillId="2" borderId="2" xfId="0" applyFont="1" applyFill="1" applyBorder="1">
      <alignment vertical="center"/>
    </xf>
    <xf numFmtId="0" fontId="2" fillId="2" borderId="1" xfId="0" applyFont="1" applyFill="1" applyBorder="1">
      <alignment vertical="center"/>
    </xf>
    <xf numFmtId="0" fontId="10" fillId="2" borderId="2" xfId="0" applyFont="1" applyFill="1" applyBorder="1">
      <alignment vertical="center"/>
    </xf>
    <xf numFmtId="0" fontId="10" fillId="2" borderId="6" xfId="0" applyFont="1" applyFill="1" applyBorder="1">
      <alignment vertical="center"/>
    </xf>
    <xf numFmtId="0" fontId="10" fillId="2" borderId="7" xfId="0" applyFont="1" applyFill="1" applyBorder="1">
      <alignment vertical="center"/>
    </xf>
    <xf numFmtId="0" fontId="6" fillId="5" borderId="4" xfId="0" applyFont="1" applyFill="1" applyBorder="1">
      <alignment vertical="center"/>
    </xf>
    <xf numFmtId="0" fontId="3" fillId="5" borderId="0" xfId="0" applyFont="1" applyFill="1" applyBorder="1">
      <alignment vertical="center"/>
    </xf>
    <xf numFmtId="0" fontId="3" fillId="5" borderId="0" xfId="0" applyFont="1" applyFill="1" applyAlignment="1">
      <alignment horizontal="center" vertical="center"/>
    </xf>
    <xf numFmtId="0" fontId="6" fillId="5" borderId="0" xfId="0" applyFont="1" applyFill="1" applyAlignment="1">
      <alignment horizontal="right" vertical="center"/>
    </xf>
    <xf numFmtId="9" fontId="3" fillId="5" borderId="9" xfId="2" applyFont="1" applyFill="1" applyBorder="1">
      <alignment vertical="center"/>
    </xf>
    <xf numFmtId="0" fontId="6" fillId="5" borderId="0" xfId="0" applyFont="1" applyFill="1">
      <alignment vertical="center"/>
    </xf>
    <xf numFmtId="0" fontId="2" fillId="5" borderId="0" xfId="0" applyFont="1" applyFill="1">
      <alignment vertical="center"/>
    </xf>
    <xf numFmtId="0" fontId="6" fillId="5" borderId="3" xfId="0" applyFont="1" applyFill="1" applyBorder="1">
      <alignment vertical="center"/>
    </xf>
    <xf numFmtId="0" fontId="13" fillId="5" borderId="0" xfId="0" applyFont="1" applyFill="1">
      <alignment vertical="center"/>
    </xf>
    <xf numFmtId="0" fontId="8" fillId="5" borderId="0" xfId="0" applyFont="1" applyFill="1" applyBorder="1" applyAlignment="1">
      <alignment horizontal="center" vertical="center"/>
    </xf>
    <xf numFmtId="0" fontId="6" fillId="5" borderId="8" xfId="0" applyFont="1" applyFill="1" applyBorder="1" applyAlignment="1">
      <alignment vertical="center"/>
    </xf>
    <xf numFmtId="0" fontId="2" fillId="5" borderId="0" xfId="0" applyFont="1" applyFill="1" applyAlignment="1">
      <alignment horizontal="center" vertical="center"/>
    </xf>
    <xf numFmtId="0" fontId="10" fillId="5" borderId="0" xfId="0" applyFont="1" applyFill="1" applyAlignment="1">
      <alignment horizontal="center" vertical="center"/>
    </xf>
    <xf numFmtId="0" fontId="6" fillId="5" borderId="0" xfId="0" applyFont="1" applyFill="1" applyBorder="1" applyAlignment="1">
      <alignment vertical="center"/>
    </xf>
    <xf numFmtId="9" fontId="2" fillId="6" borderId="4" xfId="2" applyFont="1" applyFill="1" applyBorder="1">
      <alignment vertical="center"/>
    </xf>
    <xf numFmtId="0" fontId="3" fillId="5" borderId="13" xfId="0" applyFont="1" applyFill="1" applyBorder="1">
      <alignment vertical="center"/>
    </xf>
    <xf numFmtId="0" fontId="3" fillId="5" borderId="14" xfId="0" applyFont="1" applyFill="1" applyBorder="1">
      <alignment vertical="center"/>
    </xf>
    <xf numFmtId="9" fontId="3" fillId="5" borderId="15" xfId="2" applyFont="1" applyFill="1" applyBorder="1">
      <alignment vertical="center"/>
    </xf>
    <xf numFmtId="0" fontId="3" fillId="3" borderId="0" xfId="0" applyFont="1" applyFill="1">
      <alignment vertical="center"/>
    </xf>
    <xf numFmtId="0" fontId="5" fillId="2" borderId="16" xfId="0" applyFont="1" applyFill="1" applyBorder="1">
      <alignment vertical="center"/>
    </xf>
    <xf numFmtId="0" fontId="3" fillId="2" borderId="16" xfId="0" applyFont="1" applyFill="1" applyBorder="1">
      <alignment vertical="center"/>
    </xf>
    <xf numFmtId="0" fontId="3" fillId="2" borderId="16" xfId="0" applyFont="1" applyFill="1" applyBorder="1" applyAlignment="1">
      <alignment horizontal="center" vertical="center"/>
    </xf>
    <xf numFmtId="0" fontId="3" fillId="2" borderId="16" xfId="0" applyFont="1" applyFill="1" applyBorder="1" applyAlignment="1">
      <alignment horizontal="right" vertical="center"/>
    </xf>
    <xf numFmtId="0" fontId="6" fillId="2" borderId="16" xfId="0" applyFont="1" applyFill="1" applyBorder="1" applyAlignment="1">
      <alignment horizontal="right" vertical="center"/>
    </xf>
    <xf numFmtId="38" fontId="3" fillId="5" borderId="9" xfId="1" applyFont="1" applyFill="1" applyBorder="1">
      <alignment vertical="center"/>
    </xf>
    <xf numFmtId="9" fontId="2" fillId="3" borderId="17" xfId="2" applyFont="1" applyFill="1" applyBorder="1">
      <alignment vertical="center"/>
    </xf>
    <xf numFmtId="0" fontId="13" fillId="5" borderId="0" xfId="0" applyFont="1" applyFill="1" applyAlignment="1">
      <alignment horizontal="center" vertical="center"/>
    </xf>
    <xf numFmtId="0" fontId="13" fillId="5" borderId="0" xfId="0" applyFont="1" applyFill="1" applyAlignment="1">
      <alignment horizontal="right" vertical="center"/>
    </xf>
    <xf numFmtId="176" fontId="2" fillId="6" borderId="4" xfId="2" applyNumberFormat="1" applyFont="1" applyFill="1" applyBorder="1">
      <alignment vertical="center"/>
    </xf>
    <xf numFmtId="0" fontId="6" fillId="2" borderId="3"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38" fontId="2" fillId="3" borderId="21" xfId="1" applyFont="1" applyFill="1" applyBorder="1">
      <alignment vertical="center"/>
    </xf>
    <xf numFmtId="38" fontId="2" fillId="0" borderId="22" xfId="1" applyFont="1" applyBorder="1">
      <alignment vertical="center"/>
    </xf>
    <xf numFmtId="38" fontId="2" fillId="3" borderId="23" xfId="1" applyFont="1" applyFill="1" applyBorder="1">
      <alignment vertical="center"/>
    </xf>
    <xf numFmtId="38" fontId="2" fillId="0" borderId="21" xfId="1" applyFont="1" applyBorder="1">
      <alignment vertical="center"/>
    </xf>
    <xf numFmtId="176" fontId="2" fillId="3" borderId="21" xfId="1" applyNumberFormat="1" applyFont="1" applyFill="1" applyBorder="1">
      <alignment vertical="center"/>
    </xf>
    <xf numFmtId="176" fontId="2" fillId="3" borderId="22" xfId="1" applyNumberFormat="1" applyFont="1" applyFill="1" applyBorder="1">
      <alignment vertical="center"/>
    </xf>
    <xf numFmtId="9" fontId="2" fillId="3" borderId="21" xfId="2" applyFont="1" applyFill="1" applyBorder="1">
      <alignment vertical="center"/>
    </xf>
    <xf numFmtId="9" fontId="2" fillId="3" borderId="22" xfId="2" applyFont="1" applyFill="1" applyBorder="1">
      <alignment vertical="center"/>
    </xf>
    <xf numFmtId="38" fontId="2" fillId="3" borderId="22" xfId="1" applyFont="1" applyFill="1" applyBorder="1">
      <alignment vertical="center"/>
    </xf>
    <xf numFmtId="0" fontId="6" fillId="8" borderId="0" xfId="0" applyFont="1" applyFill="1">
      <alignment vertical="center"/>
    </xf>
    <xf numFmtId="0" fontId="6" fillId="7" borderId="0" xfId="0" applyFont="1" applyFill="1">
      <alignment vertical="center"/>
    </xf>
    <xf numFmtId="0" fontId="3" fillId="2" borderId="0" xfId="0" applyFont="1" applyFill="1">
      <alignment vertical="center"/>
    </xf>
    <xf numFmtId="0" fontId="6" fillId="2" borderId="0" xfId="0" applyFont="1" applyFill="1">
      <alignment vertical="center"/>
    </xf>
    <xf numFmtId="0" fontId="6" fillId="3" borderId="0" xfId="0" applyFont="1" applyFill="1">
      <alignment vertical="center"/>
    </xf>
    <xf numFmtId="0" fontId="2" fillId="5" borderId="12" xfId="0" applyFont="1" applyFill="1" applyBorder="1">
      <alignment vertical="center"/>
    </xf>
    <xf numFmtId="0" fontId="3" fillId="2" borderId="1" xfId="0" applyFont="1" applyFill="1" applyBorder="1">
      <alignment vertical="center"/>
    </xf>
    <xf numFmtId="0" fontId="3" fillId="2" borderId="0" xfId="0" applyFont="1" applyFill="1" applyAlignment="1">
      <alignment horizontal="center" vertical="center"/>
    </xf>
    <xf numFmtId="0" fontId="9" fillId="4" borderId="2" xfId="0" applyFont="1" applyFill="1" applyBorder="1">
      <alignment vertical="center"/>
    </xf>
    <xf numFmtId="0" fontId="9" fillId="4" borderId="1" xfId="0" applyFont="1" applyFill="1" applyBorder="1">
      <alignment vertical="center"/>
    </xf>
    <xf numFmtId="0" fontId="14" fillId="0" borderId="0" xfId="0" applyFont="1">
      <alignment vertical="center"/>
    </xf>
    <xf numFmtId="0" fontId="14" fillId="0" borderId="0" xfId="0" applyFont="1" applyAlignment="1">
      <alignment horizontal="center" vertical="center"/>
    </xf>
    <xf numFmtId="38" fontId="14" fillId="0" borderId="0" xfId="0" applyNumberFormat="1" applyFont="1">
      <alignment vertical="center"/>
    </xf>
    <xf numFmtId="0" fontId="3" fillId="8" borderId="0" xfId="0" applyFont="1" applyFill="1">
      <alignment vertical="center"/>
    </xf>
    <xf numFmtId="0" fontId="3" fillId="8" borderId="0" xfId="0" applyFont="1" applyFill="1" applyAlignment="1">
      <alignment horizontal="center" vertical="center"/>
    </xf>
    <xf numFmtId="0" fontId="12" fillId="8" borderId="0" xfId="0" applyFont="1" applyFill="1" applyAlignment="1">
      <alignment horizontal="right" vertical="center"/>
    </xf>
    <xf numFmtId="0" fontId="3" fillId="8" borderId="0" xfId="0" applyFont="1" applyFill="1" applyAlignment="1">
      <alignment horizontal="right" vertical="center"/>
    </xf>
    <xf numFmtId="0" fontId="6" fillId="8" borderId="0" xfId="0" applyFont="1" applyFill="1" applyBorder="1">
      <alignment vertical="center"/>
    </xf>
    <xf numFmtId="0" fontId="3" fillId="8" borderId="0" xfId="0" applyFont="1" applyFill="1" applyBorder="1">
      <alignment vertical="center"/>
    </xf>
    <xf numFmtId="0" fontId="13" fillId="8" borderId="0" xfId="0" applyFont="1" applyFill="1">
      <alignment vertical="center"/>
    </xf>
    <xf numFmtId="0" fontId="11" fillId="8" borderId="0" xfId="0" applyFont="1" applyFill="1">
      <alignment vertical="center"/>
    </xf>
    <xf numFmtId="0" fontId="10" fillId="5" borderId="12" xfId="0" applyFont="1" applyFill="1" applyBorder="1">
      <alignment vertical="center"/>
    </xf>
    <xf numFmtId="0" fontId="3" fillId="5" borderId="9" xfId="0" applyFont="1" applyFill="1" applyBorder="1">
      <alignment vertical="center"/>
    </xf>
    <xf numFmtId="0" fontId="15" fillId="8" borderId="0" xfId="0" applyFont="1" applyFill="1">
      <alignment vertical="center"/>
    </xf>
    <xf numFmtId="0" fontId="16" fillId="8" borderId="0" xfId="0" applyFont="1" applyFill="1">
      <alignment vertical="center"/>
    </xf>
    <xf numFmtId="0" fontId="18" fillId="2" borderId="16" xfId="0" applyFont="1" applyFill="1" applyBorder="1">
      <alignment vertical="center"/>
    </xf>
    <xf numFmtId="0" fontId="19" fillId="2" borderId="16" xfId="0" applyFont="1" applyFill="1" applyBorder="1">
      <alignment vertical="center"/>
    </xf>
    <xf numFmtId="0" fontId="20" fillId="2" borderId="16" xfId="0" applyFont="1" applyFill="1" applyBorder="1" applyAlignment="1">
      <alignment horizontal="right" vertical="center"/>
    </xf>
    <xf numFmtId="0" fontId="19" fillId="0" borderId="0" xfId="0" applyFont="1">
      <alignment vertical="center"/>
    </xf>
    <xf numFmtId="0" fontId="19" fillId="5" borderId="0" xfId="0" applyFont="1" applyFill="1">
      <alignment vertical="center"/>
    </xf>
    <xf numFmtId="0" fontId="24" fillId="5" borderId="0" xfId="0" applyFont="1" applyFill="1">
      <alignment vertical="center"/>
    </xf>
    <xf numFmtId="0" fontId="21" fillId="5" borderId="0" xfId="0" applyFont="1" applyFill="1">
      <alignment vertical="center"/>
    </xf>
    <xf numFmtId="0" fontId="25" fillId="5" borderId="0" xfId="0" applyFont="1" applyFill="1">
      <alignment vertical="center"/>
    </xf>
    <xf numFmtId="0" fontId="23" fillId="5" borderId="0" xfId="0" applyFont="1" applyFill="1">
      <alignment vertical="center"/>
    </xf>
    <xf numFmtId="0" fontId="19" fillId="5" borderId="3" xfId="0" applyFont="1" applyFill="1" applyBorder="1">
      <alignment vertical="center"/>
    </xf>
    <xf numFmtId="0" fontId="19" fillId="5" borderId="5" xfId="0" applyFont="1" applyFill="1" applyBorder="1">
      <alignment vertical="center"/>
    </xf>
    <xf numFmtId="0" fontId="19" fillId="5" borderId="4" xfId="0" applyFont="1" applyFill="1" applyBorder="1">
      <alignment vertical="center"/>
    </xf>
    <xf numFmtId="0" fontId="23" fillId="5" borderId="3" xfId="0" applyFont="1" applyFill="1" applyBorder="1">
      <alignment vertical="center"/>
    </xf>
    <xf numFmtId="0" fontId="19" fillId="2" borderId="1" xfId="0" applyFont="1" applyFill="1" applyBorder="1">
      <alignment vertical="center"/>
    </xf>
    <xf numFmtId="0" fontId="19" fillId="2" borderId="3" xfId="0" applyFont="1" applyFill="1" applyBorder="1">
      <alignment vertical="center"/>
    </xf>
    <xf numFmtId="0" fontId="19" fillId="2" borderId="5" xfId="0" applyFont="1" applyFill="1" applyBorder="1">
      <alignment vertical="center"/>
    </xf>
    <xf numFmtId="0" fontId="19" fillId="2" borderId="4" xfId="0" applyFont="1" applyFill="1" applyBorder="1">
      <alignment vertical="center"/>
    </xf>
    <xf numFmtId="0" fontId="22" fillId="5" borderId="0" xfId="0" applyFont="1" applyFill="1">
      <alignment vertical="center"/>
    </xf>
    <xf numFmtId="0" fontId="20" fillId="5" borderId="0" xfId="0" applyFont="1" applyFill="1">
      <alignment vertical="center"/>
    </xf>
    <xf numFmtId="0" fontId="19" fillId="5" borderId="0" xfId="0" applyFont="1" applyFill="1" applyAlignment="1">
      <alignment horizontal="right" vertical="center"/>
    </xf>
    <xf numFmtId="38" fontId="19" fillId="5" borderId="9" xfId="1" applyFont="1" applyFill="1" applyBorder="1">
      <alignment vertical="center"/>
    </xf>
    <xf numFmtId="9" fontId="19" fillId="5" borderId="9" xfId="2" applyFont="1" applyFill="1" applyBorder="1">
      <alignment vertical="center"/>
    </xf>
    <xf numFmtId="177" fontId="19" fillId="5" borderId="9" xfId="2" applyNumberFormat="1" applyFont="1" applyFill="1" applyBorder="1">
      <alignment vertical="center"/>
    </xf>
    <xf numFmtId="0" fontId="26" fillId="5" borderId="0" xfId="0" applyFont="1" applyFill="1">
      <alignment vertical="center"/>
    </xf>
    <xf numFmtId="0" fontId="27" fillId="5" borderId="0" xfId="0" applyFont="1" applyFill="1">
      <alignment vertical="center"/>
    </xf>
    <xf numFmtId="0" fontId="17" fillId="5" borderId="0" xfId="0" applyFont="1" applyFill="1">
      <alignment vertical="center"/>
    </xf>
    <xf numFmtId="0" fontId="0" fillId="5" borderId="0" xfId="0" applyFill="1">
      <alignment vertical="center"/>
    </xf>
    <xf numFmtId="0" fontId="17" fillId="5" borderId="0" xfId="0" applyFont="1" applyFill="1" applyAlignment="1">
      <alignment horizontal="right" vertical="center"/>
    </xf>
    <xf numFmtId="0" fontId="28" fillId="5" borderId="0" xfId="0" applyFont="1" applyFill="1">
      <alignment vertical="center"/>
    </xf>
    <xf numFmtId="0" fontId="17" fillId="5" borderId="9" xfId="0" applyFont="1" applyFill="1" applyBorder="1">
      <alignment vertical="center"/>
    </xf>
    <xf numFmtId="178" fontId="17" fillId="5" borderId="9" xfId="0" applyNumberFormat="1" applyFont="1" applyFill="1" applyBorder="1">
      <alignment vertical="center"/>
    </xf>
    <xf numFmtId="38" fontId="29" fillId="3" borderId="29" xfId="1" applyFont="1" applyFill="1" applyBorder="1">
      <alignment vertical="center"/>
    </xf>
    <xf numFmtId="38" fontId="29" fillId="3" borderId="5" xfId="1" applyFont="1" applyFill="1" applyBorder="1">
      <alignment vertical="center"/>
    </xf>
    <xf numFmtId="38" fontId="19" fillId="3" borderId="29" xfId="1" applyFont="1" applyFill="1" applyBorder="1">
      <alignment vertical="center"/>
    </xf>
    <xf numFmtId="38" fontId="19" fillId="3" borderId="5" xfId="0" applyNumberFormat="1" applyFont="1" applyFill="1" applyBorder="1">
      <alignment vertical="center"/>
    </xf>
    <xf numFmtId="38" fontId="19" fillId="3" borderId="5" xfId="1" applyFont="1" applyFill="1" applyBorder="1">
      <alignment vertical="center"/>
    </xf>
    <xf numFmtId="38" fontId="19" fillId="3" borderId="16" xfId="1" applyFont="1" applyFill="1" applyBorder="1">
      <alignment vertical="center"/>
    </xf>
    <xf numFmtId="0" fontId="30" fillId="0" borderId="0" xfId="0" applyFont="1">
      <alignment vertical="center"/>
    </xf>
    <xf numFmtId="38" fontId="30" fillId="0" borderId="0" xfId="1" applyFont="1">
      <alignment vertical="center"/>
    </xf>
    <xf numFmtId="0" fontId="19" fillId="5" borderId="1" xfId="0" applyFont="1" applyFill="1" applyBorder="1" applyAlignment="1">
      <alignment horizontal="center" vertical="center"/>
    </xf>
    <xf numFmtId="0" fontId="19" fillId="2" borderId="1" xfId="0" applyFont="1" applyFill="1" applyBorder="1" applyAlignment="1">
      <alignment horizontal="center" vertical="center"/>
    </xf>
    <xf numFmtId="0" fontId="22" fillId="5" borderId="3" xfId="0" applyFont="1" applyFill="1" applyBorder="1">
      <alignment vertical="center"/>
    </xf>
    <xf numFmtId="0" fontId="33" fillId="5" borderId="0" xfId="3" applyFont="1" applyFill="1" applyAlignment="1">
      <alignment horizontal="left" vertical="center"/>
    </xf>
    <xf numFmtId="0" fontId="34" fillId="5" borderId="0" xfId="3" applyFont="1" applyFill="1" applyAlignment="1">
      <alignment horizontal="left" vertical="center"/>
    </xf>
    <xf numFmtId="0" fontId="0" fillId="5" borderId="0" xfId="0" applyFont="1" applyFill="1">
      <alignment vertical="center"/>
    </xf>
    <xf numFmtId="0" fontId="34" fillId="5" borderId="0" xfId="3" applyFont="1" applyFill="1" applyAlignment="1">
      <alignment horizontal="left" vertical="center"/>
    </xf>
    <xf numFmtId="0" fontId="19" fillId="5" borderId="0" xfId="0" applyFont="1" applyFill="1" applyAlignment="1">
      <alignment horizontal="right" vertical="center"/>
    </xf>
    <xf numFmtId="0" fontId="33" fillId="5" borderId="0" xfId="3" applyFont="1" applyFill="1" applyAlignment="1">
      <alignment horizontal="left" vertical="center"/>
    </xf>
    <xf numFmtId="0" fontId="35" fillId="5" borderId="0" xfId="0" applyFont="1" applyFill="1">
      <alignment vertical="center"/>
    </xf>
    <xf numFmtId="0" fontId="36" fillId="5" borderId="0" xfId="0" applyFont="1" applyFill="1">
      <alignment vertical="center"/>
    </xf>
    <xf numFmtId="0" fontId="37" fillId="5" borderId="0" xfId="0" applyFont="1" applyFill="1">
      <alignment vertical="center"/>
    </xf>
    <xf numFmtId="9" fontId="19" fillId="0" borderId="0" xfId="2" applyFont="1">
      <alignment vertical="center"/>
    </xf>
    <xf numFmtId="0" fontId="38" fillId="5" borderId="0" xfId="0" applyFont="1" applyFill="1">
      <alignment vertical="center"/>
    </xf>
    <xf numFmtId="38" fontId="6" fillId="0" borderId="24" xfId="1" applyFont="1" applyBorder="1">
      <alignment vertical="center"/>
    </xf>
    <xf numFmtId="9" fontId="6" fillId="6" borderId="25" xfId="2" applyFont="1" applyFill="1" applyBorder="1">
      <alignment vertical="center"/>
    </xf>
    <xf numFmtId="38" fontId="6" fillId="0" borderId="26" xfId="1" applyFont="1" applyBorder="1">
      <alignment vertical="center"/>
    </xf>
    <xf numFmtId="0" fontId="2" fillId="8" borderId="0" xfId="0" applyFont="1" applyFill="1" applyAlignment="1">
      <alignment horizontal="right" vertical="center"/>
    </xf>
    <xf numFmtId="0" fontId="10" fillId="8" borderId="0" xfId="0" applyFont="1" applyFill="1" applyAlignment="1">
      <alignment horizontal="right" vertical="center"/>
    </xf>
    <xf numFmtId="0" fontId="2" fillId="2" borderId="2" xfId="0" applyFont="1" applyFill="1" applyBorder="1">
      <alignment vertical="center"/>
    </xf>
    <xf numFmtId="0" fontId="10" fillId="5" borderId="3" xfId="0" applyFont="1" applyFill="1" applyBorder="1">
      <alignment vertical="center"/>
    </xf>
    <xf numFmtId="0" fontId="2" fillId="5" borderId="3" xfId="0" applyFont="1" applyFill="1" applyBorder="1">
      <alignment vertical="center"/>
    </xf>
    <xf numFmtId="0" fontId="10" fillId="2" borderId="1" xfId="0" applyFont="1" applyFill="1" applyBorder="1">
      <alignment vertical="center"/>
    </xf>
    <xf numFmtId="0" fontId="32" fillId="5" borderId="0" xfId="3" applyFill="1" applyAlignment="1">
      <alignment horizontal="left" vertical="center"/>
    </xf>
    <xf numFmtId="0" fontId="34" fillId="5" borderId="0" xfId="3" applyFont="1" applyFill="1" applyAlignment="1">
      <alignment horizontal="left" vertical="center"/>
    </xf>
    <xf numFmtId="0" fontId="19" fillId="5" borderId="0" xfId="0" applyFont="1" applyFill="1" applyAlignment="1">
      <alignment horizontal="right" vertical="center"/>
    </xf>
    <xf numFmtId="0" fontId="19" fillId="5" borderId="16" xfId="0" applyFont="1" applyFill="1" applyBorder="1" applyAlignment="1">
      <alignment horizontal="center" vertical="center"/>
    </xf>
    <xf numFmtId="0" fontId="19" fillId="5" borderId="27" xfId="0" applyFont="1" applyFill="1" applyBorder="1" applyAlignment="1">
      <alignment horizontal="center" vertical="center"/>
    </xf>
    <xf numFmtId="0" fontId="33" fillId="5" borderId="0" xfId="3" applyFont="1" applyFill="1" applyAlignment="1">
      <alignment horizontal="left" vertical="center"/>
    </xf>
    <xf numFmtId="0" fontId="6" fillId="5" borderId="1" xfId="0" applyFont="1" applyFill="1" applyBorder="1" applyAlignment="1">
      <alignment horizontal="left"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2" borderId="16" xfId="0" applyFont="1" applyFill="1" applyBorder="1" applyAlignment="1">
      <alignment horizontal="left" vertical="center"/>
    </xf>
    <xf numFmtId="0" fontId="2" fillId="5" borderId="10" xfId="0" applyFont="1" applyFill="1" applyBorder="1" applyAlignment="1">
      <alignment horizontal="left" vertical="center" wrapText="1"/>
    </xf>
    <xf numFmtId="0" fontId="10" fillId="5" borderId="27" xfId="0" applyFont="1" applyFill="1" applyBorder="1" applyAlignment="1">
      <alignment horizontal="left" vertical="center" wrapText="1"/>
    </xf>
    <xf numFmtId="0" fontId="10" fillId="5" borderId="28"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10" fillId="5" borderId="16" xfId="0" applyFont="1" applyFill="1" applyBorder="1" applyAlignment="1">
      <alignment horizontal="left" vertical="center" wrapText="1"/>
    </xf>
    <xf numFmtId="0" fontId="10" fillId="5" borderId="17" xfId="0" applyFont="1" applyFill="1" applyBorder="1" applyAlignment="1">
      <alignment horizontal="left" vertical="center"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2" fillId="5" borderId="27" xfId="0" applyFont="1" applyFill="1" applyBorder="1" applyAlignment="1">
      <alignment horizontal="left" vertical="center" wrapText="1"/>
    </xf>
    <xf numFmtId="0" fontId="2" fillId="5" borderId="28"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2" fillId="5" borderId="17" xfId="0" applyFont="1" applyFill="1" applyBorder="1" applyAlignment="1">
      <alignment horizontal="left" vertical="center" wrapText="1"/>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0070C0"/>
                </a:solidFill>
                <a:latin typeface="+mn-lt"/>
                <a:ea typeface="+mn-ea"/>
                <a:cs typeface="+mn-cs"/>
              </a:defRPr>
            </a:pPr>
            <a:r>
              <a:rPr lang="ja-JP" altLang="en-US" sz="1200" b="1">
                <a:solidFill>
                  <a:srgbClr val="0070C0"/>
                </a:solidFill>
              </a:rPr>
              <a:t>時間当り生産性</a:t>
            </a:r>
          </a:p>
        </c:rich>
      </c:tx>
      <c:layout>
        <c:manualLayout>
          <c:xMode val="edge"/>
          <c:yMode val="edge"/>
          <c:x val="2.0458293620621341E-2"/>
          <c:y val="7.996300189263974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0070C0"/>
              </a:solidFill>
              <a:latin typeface="+mn-lt"/>
              <a:ea typeface="+mn-ea"/>
              <a:cs typeface="+mn-cs"/>
            </a:defRPr>
          </a:pPr>
          <a:endParaRPr lang="ja-JP"/>
        </a:p>
      </c:txPr>
    </c:title>
    <c:autoTitleDeleted val="0"/>
    <c:plotArea>
      <c:layout/>
      <c:barChart>
        <c:barDir val="bar"/>
        <c:grouping val="clustered"/>
        <c:varyColors val="0"/>
        <c:ser>
          <c:idx val="0"/>
          <c:order val="0"/>
          <c:spPr>
            <a:solidFill>
              <a:schemeClr val="accent1">
                <a:lumMod val="60000"/>
                <a:lumOff val="40000"/>
              </a:schemeClr>
            </a:solidFill>
            <a:ln>
              <a:noFill/>
            </a:ln>
            <a:effectLst>
              <a:outerShdw blurRad="50800" dist="38100" dir="2700000" algn="tl" rotWithShape="0">
                <a:prstClr val="black">
                  <a:alpha val="40000"/>
                </a:prstClr>
              </a:outerShdw>
            </a:effectLst>
          </c:spPr>
          <c:invertIfNegative val="0"/>
          <c:dPt>
            <c:idx val="0"/>
            <c:invertIfNegative val="0"/>
            <c:bubble3D val="0"/>
            <c:spPr>
              <a:solidFill>
                <a:srgbClr val="FF0000"/>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489F-43FB-90E9-7F8B7ABDB9EB}"/>
              </c:ext>
            </c:extLst>
          </c:dPt>
          <c:dPt>
            <c:idx val="1"/>
            <c:invertIfNegative val="0"/>
            <c:bubble3D val="0"/>
            <c:spPr>
              <a:solidFill>
                <a:schemeClr val="accent4"/>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489F-43FB-90E9-7F8B7ABDB9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BSC理論!$M$76:$M$83</c:f>
              <c:strCache>
                <c:ptCount val="8"/>
                <c:pt idx="0">
                  <c:v>自社</c:v>
                </c:pt>
                <c:pt idx="1">
                  <c:v>20位　日本</c:v>
                </c:pt>
                <c:pt idx="2">
                  <c:v>16位　イタリア</c:v>
                </c:pt>
                <c:pt idx="3">
                  <c:v>10位　フランス</c:v>
                </c:pt>
                <c:pt idx="4">
                  <c:v>9位　スイス</c:v>
                </c:pt>
                <c:pt idx="5">
                  <c:v>7位　ドイツ</c:v>
                </c:pt>
                <c:pt idx="6">
                  <c:v>6位　アメリカ</c:v>
                </c:pt>
                <c:pt idx="7">
                  <c:v>1位　アイルランド</c:v>
                </c:pt>
              </c:strCache>
            </c:strRef>
          </c:cat>
          <c:val>
            <c:numRef>
              <c:f>BSC理論!$N$76:$N$83</c:f>
              <c:numCache>
                <c:formatCode>#,##0_);[Red]\(#,##0\)</c:formatCode>
                <c:ptCount val="8"/>
                <c:pt idx="0">
                  <c:v>4711.980209683119</c:v>
                </c:pt>
                <c:pt idx="1">
                  <c:v>5225</c:v>
                </c:pt>
                <c:pt idx="2">
                  <c:v>6105</c:v>
                </c:pt>
                <c:pt idx="3">
                  <c:v>7458</c:v>
                </c:pt>
                <c:pt idx="4">
                  <c:v>7480</c:v>
                </c:pt>
                <c:pt idx="5">
                  <c:v>7678</c:v>
                </c:pt>
                <c:pt idx="6">
                  <c:v>7920</c:v>
                </c:pt>
                <c:pt idx="7">
                  <c:v>10725</c:v>
                </c:pt>
              </c:numCache>
            </c:numRef>
          </c:val>
          <c:extLst>
            <c:ext xmlns:c16="http://schemas.microsoft.com/office/drawing/2014/chart" uri="{C3380CC4-5D6E-409C-BE32-E72D297353CC}">
              <c16:uniqueId val="{00000004-489F-43FB-90E9-7F8B7ABDB9EB}"/>
            </c:ext>
          </c:extLst>
        </c:ser>
        <c:dLbls>
          <c:dLblPos val="inEnd"/>
          <c:showLegendKey val="0"/>
          <c:showVal val="1"/>
          <c:showCatName val="0"/>
          <c:showSerName val="0"/>
          <c:showPercent val="0"/>
          <c:showBubbleSize val="0"/>
        </c:dLbls>
        <c:gapWidth val="60"/>
        <c:axId val="246140272"/>
        <c:axId val="230597528"/>
      </c:barChart>
      <c:catAx>
        <c:axId val="2461402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0597528"/>
        <c:crosses val="autoZero"/>
        <c:auto val="1"/>
        <c:lblAlgn val="ctr"/>
        <c:lblOffset val="100"/>
        <c:noMultiLvlLbl val="0"/>
      </c:catAx>
      <c:valAx>
        <c:axId val="230597528"/>
        <c:scaling>
          <c:orientation val="minMax"/>
        </c:scaling>
        <c:delete val="0"/>
        <c:axPos val="t"/>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61402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rgbClr val="0070C0"/>
                </a:solidFill>
                <a:latin typeface="+mn-lt"/>
                <a:ea typeface="+mn-ea"/>
                <a:cs typeface="+mn-cs"/>
              </a:defRPr>
            </a:pPr>
            <a:r>
              <a:rPr lang="ja-JP" altLang="en-US" sz="1050" b="1">
                <a:solidFill>
                  <a:srgbClr val="0070C0"/>
                </a:solidFill>
              </a:rPr>
              <a:t>損益財務推移</a:t>
            </a:r>
          </a:p>
        </c:rich>
      </c:tx>
      <c:layout>
        <c:manualLayout>
          <c:xMode val="edge"/>
          <c:yMode val="edge"/>
          <c:x val="0.42417077789723129"/>
          <c:y val="6.061992472375851E-2"/>
        </c:manualLayout>
      </c:layout>
      <c:overlay val="0"/>
      <c:spPr>
        <a:noFill/>
        <a:ln>
          <a:noFill/>
        </a:ln>
        <a:effectLst/>
      </c:spPr>
      <c:txPr>
        <a:bodyPr rot="0" spcFirstLastPara="1" vertOverflow="ellipsis" vert="horz" wrap="square" anchor="ctr" anchorCtr="1"/>
        <a:lstStyle/>
        <a:p>
          <a:pPr>
            <a:defRPr sz="1050" b="1" i="0" u="none" strike="noStrike" kern="1200" spc="0" baseline="0">
              <a:solidFill>
                <a:srgbClr val="0070C0"/>
              </a:solidFill>
              <a:latin typeface="+mn-lt"/>
              <a:ea typeface="+mn-ea"/>
              <a:cs typeface="+mn-cs"/>
            </a:defRPr>
          </a:pPr>
          <a:endParaRPr lang="ja-JP"/>
        </a:p>
      </c:txPr>
    </c:title>
    <c:autoTitleDeleted val="0"/>
    <c:plotArea>
      <c:layout/>
      <c:barChart>
        <c:barDir val="col"/>
        <c:grouping val="clustered"/>
        <c:varyColors val="0"/>
        <c:ser>
          <c:idx val="0"/>
          <c:order val="0"/>
          <c:tx>
            <c:strRef>
              <c:f>中計サンプル!$Y$17</c:f>
              <c:strCache>
                <c:ptCount val="1"/>
                <c:pt idx="0">
                  <c:v>売上高</c:v>
                </c:pt>
              </c:strCache>
            </c:strRef>
          </c:tx>
          <c:spPr>
            <a:solidFill>
              <a:schemeClr val="accent1">
                <a:lumMod val="60000"/>
                <a:lumOff val="40000"/>
              </a:schemeClr>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中計サンプル!$Z$16:$AD$16</c:f>
              <c:strCache>
                <c:ptCount val="5"/>
                <c:pt idx="0">
                  <c:v>2020</c:v>
                </c:pt>
                <c:pt idx="1">
                  <c:v>2021</c:v>
                </c:pt>
                <c:pt idx="2">
                  <c:v>2022</c:v>
                </c:pt>
                <c:pt idx="3">
                  <c:v>2023</c:v>
                </c:pt>
                <c:pt idx="4">
                  <c:v>2024</c:v>
                </c:pt>
              </c:strCache>
            </c:strRef>
          </c:cat>
          <c:val>
            <c:numRef>
              <c:f>中計サンプル!$Z$17:$AD$17</c:f>
              <c:numCache>
                <c:formatCode>#,##0_);[Red]\(#,##0\)</c:formatCode>
                <c:ptCount val="5"/>
                <c:pt idx="0">
                  <c:v>110000</c:v>
                </c:pt>
                <c:pt idx="1">
                  <c:v>111000</c:v>
                </c:pt>
                <c:pt idx="2">
                  <c:v>125000</c:v>
                </c:pt>
                <c:pt idx="3">
                  <c:v>131000</c:v>
                </c:pt>
                <c:pt idx="4">
                  <c:v>145000</c:v>
                </c:pt>
              </c:numCache>
            </c:numRef>
          </c:val>
          <c:extLst>
            <c:ext xmlns:c16="http://schemas.microsoft.com/office/drawing/2014/chart" uri="{C3380CC4-5D6E-409C-BE32-E72D297353CC}">
              <c16:uniqueId val="{00000000-0BF7-4F52-9672-FAF5A6E0C822}"/>
            </c:ext>
          </c:extLst>
        </c:ser>
        <c:dLbls>
          <c:showLegendKey val="0"/>
          <c:showVal val="0"/>
          <c:showCatName val="0"/>
          <c:showSerName val="0"/>
          <c:showPercent val="0"/>
          <c:showBubbleSize val="0"/>
        </c:dLbls>
        <c:gapWidth val="100"/>
        <c:overlap val="-27"/>
        <c:axId val="248079928"/>
        <c:axId val="248080320"/>
      </c:barChart>
      <c:lineChart>
        <c:grouping val="standard"/>
        <c:varyColors val="0"/>
        <c:ser>
          <c:idx val="1"/>
          <c:order val="1"/>
          <c:tx>
            <c:strRef>
              <c:f>中計サンプル!$Y$18</c:f>
              <c:strCache>
                <c:ptCount val="1"/>
                <c:pt idx="0">
                  <c:v>付加価値額</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2"/>
                    </a:solidFill>
                    <a:latin typeface="+mn-lt"/>
                    <a:ea typeface="+mn-ea"/>
                    <a:cs typeface="+mn-cs"/>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中計サンプル!$Z$16:$AD$16</c:f>
              <c:strCache>
                <c:ptCount val="5"/>
                <c:pt idx="0">
                  <c:v>2020</c:v>
                </c:pt>
                <c:pt idx="1">
                  <c:v>2021</c:v>
                </c:pt>
                <c:pt idx="2">
                  <c:v>2022</c:v>
                </c:pt>
                <c:pt idx="3">
                  <c:v>2023</c:v>
                </c:pt>
                <c:pt idx="4">
                  <c:v>2024</c:v>
                </c:pt>
              </c:strCache>
            </c:strRef>
          </c:cat>
          <c:val>
            <c:numRef>
              <c:f>中計サンプル!$Z$18:$AD$18</c:f>
              <c:numCache>
                <c:formatCode>#,##0_);[Red]\(#,##0\)</c:formatCode>
                <c:ptCount val="5"/>
                <c:pt idx="0">
                  <c:v>89000</c:v>
                </c:pt>
                <c:pt idx="1">
                  <c:v>89500</c:v>
                </c:pt>
                <c:pt idx="2">
                  <c:v>99500</c:v>
                </c:pt>
                <c:pt idx="3">
                  <c:v>104700</c:v>
                </c:pt>
                <c:pt idx="4">
                  <c:v>114500</c:v>
                </c:pt>
              </c:numCache>
            </c:numRef>
          </c:val>
          <c:smooth val="0"/>
          <c:extLst>
            <c:ext xmlns:c16="http://schemas.microsoft.com/office/drawing/2014/chart" uri="{C3380CC4-5D6E-409C-BE32-E72D297353CC}">
              <c16:uniqueId val="{00000001-0BF7-4F52-9672-FAF5A6E0C822}"/>
            </c:ext>
          </c:extLst>
        </c:ser>
        <c:ser>
          <c:idx val="2"/>
          <c:order val="2"/>
          <c:tx>
            <c:strRef>
              <c:f>中計サンプル!$Y$19</c:f>
              <c:strCache>
                <c:ptCount val="1"/>
                <c:pt idx="0">
                  <c:v>営業利益</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中計サンプル!$Z$16:$AD$16</c:f>
              <c:strCache>
                <c:ptCount val="5"/>
                <c:pt idx="0">
                  <c:v>2020</c:v>
                </c:pt>
                <c:pt idx="1">
                  <c:v>2021</c:v>
                </c:pt>
                <c:pt idx="2">
                  <c:v>2022</c:v>
                </c:pt>
                <c:pt idx="3">
                  <c:v>2023</c:v>
                </c:pt>
                <c:pt idx="4">
                  <c:v>2024</c:v>
                </c:pt>
              </c:strCache>
            </c:strRef>
          </c:cat>
          <c:val>
            <c:numRef>
              <c:f>中計サンプル!$Z$19:$AD$19</c:f>
              <c:numCache>
                <c:formatCode>#,##0_);[Red]\(#,##0\)</c:formatCode>
                <c:ptCount val="5"/>
                <c:pt idx="0">
                  <c:v>13000</c:v>
                </c:pt>
                <c:pt idx="1">
                  <c:v>12000</c:v>
                </c:pt>
                <c:pt idx="2">
                  <c:v>10500</c:v>
                </c:pt>
                <c:pt idx="3">
                  <c:v>13500</c:v>
                </c:pt>
                <c:pt idx="4">
                  <c:v>12000</c:v>
                </c:pt>
              </c:numCache>
            </c:numRef>
          </c:val>
          <c:smooth val="0"/>
          <c:extLst>
            <c:ext xmlns:c16="http://schemas.microsoft.com/office/drawing/2014/chart" uri="{C3380CC4-5D6E-409C-BE32-E72D297353CC}">
              <c16:uniqueId val="{00000002-0BF7-4F52-9672-FAF5A6E0C822}"/>
            </c:ext>
          </c:extLst>
        </c:ser>
        <c:dLbls>
          <c:showLegendKey val="0"/>
          <c:showVal val="0"/>
          <c:showCatName val="0"/>
          <c:showSerName val="0"/>
          <c:showPercent val="0"/>
          <c:showBubbleSize val="0"/>
        </c:dLbls>
        <c:marker val="1"/>
        <c:smooth val="0"/>
        <c:axId val="248079928"/>
        <c:axId val="248080320"/>
      </c:lineChart>
      <c:catAx>
        <c:axId val="248079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8080320"/>
        <c:crosses val="autoZero"/>
        <c:auto val="1"/>
        <c:lblAlgn val="ctr"/>
        <c:lblOffset val="100"/>
        <c:noMultiLvlLbl val="0"/>
      </c:catAx>
      <c:valAx>
        <c:axId val="248080320"/>
        <c:scaling>
          <c:orientation val="minMax"/>
          <c:max val="15000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8079928"/>
        <c:crosses val="autoZero"/>
        <c:crossBetween val="between"/>
      </c:valAx>
      <c:spPr>
        <a:noFill/>
        <a:ln>
          <a:noFill/>
        </a:ln>
        <a:effectLst/>
      </c:spPr>
    </c:plotArea>
    <c:legend>
      <c:legendPos val="b"/>
      <c:layout>
        <c:manualLayout>
          <c:xMode val="edge"/>
          <c:yMode val="edge"/>
          <c:x val="0.14532019704433496"/>
          <c:y val="0.83698761339043148"/>
          <c:w val="0.70935960591133007"/>
          <c:h val="8.96420616745616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rgbClr val="0070C0"/>
                </a:solidFill>
                <a:latin typeface="+mn-lt"/>
                <a:ea typeface="+mn-ea"/>
                <a:cs typeface="+mn-cs"/>
              </a:defRPr>
            </a:pPr>
            <a:r>
              <a:rPr lang="ja-JP" altLang="en-US" sz="1050" b="1">
                <a:solidFill>
                  <a:srgbClr val="0070C0"/>
                </a:solidFill>
              </a:rPr>
              <a:t>正社員年間労働時間</a:t>
            </a:r>
          </a:p>
        </c:rich>
      </c:tx>
      <c:layout>
        <c:manualLayout>
          <c:xMode val="edge"/>
          <c:yMode val="edge"/>
          <c:x val="0.25600689226823747"/>
          <c:y val="8.8351277883356422E-2"/>
        </c:manualLayout>
      </c:layout>
      <c:overlay val="0"/>
      <c:spPr>
        <a:noFill/>
        <a:ln>
          <a:noFill/>
        </a:ln>
        <a:effectLst/>
      </c:spPr>
      <c:txPr>
        <a:bodyPr rot="0" spcFirstLastPara="1" vertOverflow="ellipsis" vert="horz" wrap="square" anchor="ctr" anchorCtr="1"/>
        <a:lstStyle/>
        <a:p>
          <a:pPr>
            <a:defRPr sz="1050" b="1" i="0" u="none" strike="noStrike" kern="1200" spc="0" baseline="0">
              <a:solidFill>
                <a:srgbClr val="0070C0"/>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中計サンプル!$Z$34:$AD$34</c:f>
              <c:strCache>
                <c:ptCount val="5"/>
                <c:pt idx="0">
                  <c:v>2020</c:v>
                </c:pt>
                <c:pt idx="1">
                  <c:v>2021</c:v>
                </c:pt>
                <c:pt idx="2">
                  <c:v>2022</c:v>
                </c:pt>
                <c:pt idx="3">
                  <c:v>2023</c:v>
                </c:pt>
                <c:pt idx="4">
                  <c:v>2024</c:v>
                </c:pt>
              </c:strCache>
            </c:strRef>
          </c:cat>
          <c:val>
            <c:numRef>
              <c:f>中計サンプル!$Z$35:$AD$35</c:f>
              <c:numCache>
                <c:formatCode>#,##0_);[Red]\(#,##0\)</c:formatCode>
                <c:ptCount val="5"/>
                <c:pt idx="0">
                  <c:v>2612</c:v>
                </c:pt>
                <c:pt idx="1">
                  <c:v>2402</c:v>
                </c:pt>
                <c:pt idx="2">
                  <c:v>2235</c:v>
                </c:pt>
                <c:pt idx="3">
                  <c:v>2043</c:v>
                </c:pt>
                <c:pt idx="4">
                  <c:v>2011</c:v>
                </c:pt>
              </c:numCache>
            </c:numRef>
          </c:val>
          <c:extLst>
            <c:ext xmlns:c16="http://schemas.microsoft.com/office/drawing/2014/chart" uri="{C3380CC4-5D6E-409C-BE32-E72D297353CC}">
              <c16:uniqueId val="{00000000-C11E-4E7D-9D50-7E38F4C9AC70}"/>
            </c:ext>
          </c:extLst>
        </c:ser>
        <c:dLbls>
          <c:showLegendKey val="0"/>
          <c:showVal val="0"/>
          <c:showCatName val="0"/>
          <c:showSerName val="0"/>
          <c:showPercent val="0"/>
          <c:showBubbleSize val="0"/>
        </c:dLbls>
        <c:gapWidth val="100"/>
        <c:overlap val="-27"/>
        <c:axId val="248081496"/>
        <c:axId val="248093728"/>
      </c:barChart>
      <c:catAx>
        <c:axId val="248081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8093728"/>
        <c:crosses val="autoZero"/>
        <c:auto val="1"/>
        <c:lblAlgn val="ctr"/>
        <c:lblOffset val="100"/>
        <c:noMultiLvlLbl val="0"/>
      </c:catAx>
      <c:valAx>
        <c:axId val="248093728"/>
        <c:scaling>
          <c:orientation val="minMax"/>
          <c:max val="3000"/>
          <c:min val="100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8081496"/>
        <c:crosses val="autoZero"/>
        <c:crossBetween val="between"/>
        <c:majorUnit val="50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rgbClr val="0070C0"/>
                </a:solidFill>
                <a:latin typeface="+mn-lt"/>
                <a:ea typeface="+mn-ea"/>
                <a:cs typeface="+mn-cs"/>
              </a:defRPr>
            </a:pPr>
            <a:r>
              <a:rPr lang="ja-JP" altLang="en-US" sz="1050" b="1">
                <a:solidFill>
                  <a:srgbClr val="0070C0"/>
                </a:solidFill>
              </a:rPr>
              <a:t>時間当り生産性</a:t>
            </a:r>
          </a:p>
        </c:rich>
      </c:tx>
      <c:layout>
        <c:manualLayout>
          <c:xMode val="edge"/>
          <c:yMode val="edge"/>
          <c:x val="0.26650388213668413"/>
          <c:y val="0.19890920073734317"/>
        </c:manualLayout>
      </c:layout>
      <c:overlay val="0"/>
      <c:spPr>
        <a:noFill/>
        <a:ln>
          <a:noFill/>
        </a:ln>
        <a:effectLst/>
      </c:spPr>
      <c:txPr>
        <a:bodyPr rot="0" spcFirstLastPara="1" vertOverflow="ellipsis" vert="horz" wrap="square" anchor="ctr" anchorCtr="1"/>
        <a:lstStyle/>
        <a:p>
          <a:pPr>
            <a:defRPr sz="1050" b="1" i="0" u="none" strike="noStrike" kern="1200" spc="0" baseline="0">
              <a:solidFill>
                <a:srgbClr val="0070C0"/>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中計サンプル!$Z$36:$AD$36</c:f>
              <c:strCache>
                <c:ptCount val="5"/>
                <c:pt idx="0">
                  <c:v>2020</c:v>
                </c:pt>
                <c:pt idx="1">
                  <c:v>2021</c:v>
                </c:pt>
                <c:pt idx="2">
                  <c:v>2022</c:v>
                </c:pt>
                <c:pt idx="3">
                  <c:v>2023</c:v>
                </c:pt>
                <c:pt idx="4">
                  <c:v>2024</c:v>
                </c:pt>
              </c:strCache>
            </c:strRef>
          </c:cat>
          <c:val>
            <c:numRef>
              <c:f>中計サンプル!$Z$37:$AD$37</c:f>
              <c:numCache>
                <c:formatCode>#,##0_);[Red]\(#,##0\)</c:formatCode>
                <c:ptCount val="5"/>
                <c:pt idx="0">
                  <c:v>4172.3313487412688</c:v>
                </c:pt>
                <c:pt idx="1">
                  <c:v>4968.0821537607553</c:v>
                </c:pt>
                <c:pt idx="2">
                  <c:v>5209.4240837696334</c:v>
                </c:pt>
                <c:pt idx="3">
                  <c:v>6163.1740051801271</c:v>
                </c:pt>
                <c:pt idx="4">
                  <c:v>6322.124675611507</c:v>
                </c:pt>
              </c:numCache>
            </c:numRef>
          </c:val>
          <c:extLst>
            <c:ext xmlns:c16="http://schemas.microsoft.com/office/drawing/2014/chart" uri="{C3380CC4-5D6E-409C-BE32-E72D297353CC}">
              <c16:uniqueId val="{00000000-706D-49D2-83B0-09F0B6B4EE5F}"/>
            </c:ext>
          </c:extLst>
        </c:ser>
        <c:dLbls>
          <c:showLegendKey val="0"/>
          <c:showVal val="0"/>
          <c:showCatName val="0"/>
          <c:showSerName val="0"/>
          <c:showPercent val="0"/>
          <c:showBubbleSize val="0"/>
        </c:dLbls>
        <c:gapWidth val="100"/>
        <c:overlap val="-27"/>
        <c:axId val="248081104"/>
        <c:axId val="248079536"/>
      </c:barChart>
      <c:catAx>
        <c:axId val="248081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8079536"/>
        <c:crosses val="autoZero"/>
        <c:auto val="1"/>
        <c:lblAlgn val="ctr"/>
        <c:lblOffset val="100"/>
        <c:noMultiLvlLbl val="0"/>
      </c:catAx>
      <c:valAx>
        <c:axId val="248079536"/>
        <c:scaling>
          <c:orientation val="minMax"/>
          <c:max val="800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8081104"/>
        <c:crosses val="autoZero"/>
        <c:crossBetween val="between"/>
        <c:majorUnit val="200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rgbClr val="0070C0"/>
                </a:solidFill>
                <a:latin typeface="+mn-lt"/>
                <a:ea typeface="+mn-ea"/>
                <a:cs typeface="+mn-cs"/>
              </a:defRPr>
            </a:pPr>
            <a:r>
              <a:rPr lang="ja-JP" altLang="en-US" sz="1100" b="1">
                <a:solidFill>
                  <a:srgbClr val="0070C0"/>
                </a:solidFill>
              </a:rPr>
              <a:t>損益財務推移</a:t>
            </a:r>
          </a:p>
        </c:rich>
      </c:tx>
      <c:layout>
        <c:manualLayout>
          <c:xMode val="edge"/>
          <c:yMode val="edge"/>
          <c:x val="0.42417077175697865"/>
          <c:y val="7.8334766356381202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rgbClr val="0070C0"/>
              </a:solidFill>
              <a:latin typeface="+mn-lt"/>
              <a:ea typeface="+mn-ea"/>
              <a:cs typeface="+mn-cs"/>
            </a:defRPr>
          </a:pPr>
          <a:endParaRPr lang="ja-JP"/>
        </a:p>
      </c:txPr>
    </c:title>
    <c:autoTitleDeleted val="0"/>
    <c:plotArea>
      <c:layout/>
      <c:barChart>
        <c:barDir val="col"/>
        <c:grouping val="clustered"/>
        <c:varyColors val="0"/>
        <c:ser>
          <c:idx val="0"/>
          <c:order val="0"/>
          <c:tx>
            <c:strRef>
              <c:f>中計書式!$Y$17</c:f>
              <c:strCache>
                <c:ptCount val="1"/>
                <c:pt idx="0">
                  <c:v>売上高</c:v>
                </c:pt>
              </c:strCache>
            </c:strRef>
          </c:tx>
          <c:spPr>
            <a:solidFill>
              <a:schemeClr val="accent1">
                <a:lumMod val="60000"/>
                <a:lumOff val="40000"/>
              </a:schemeClr>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中計書式!$Z$16:$AD$16</c:f>
              <c:strCache>
                <c:ptCount val="5"/>
                <c:pt idx="0">
                  <c:v>2020</c:v>
                </c:pt>
                <c:pt idx="1">
                  <c:v>2021</c:v>
                </c:pt>
                <c:pt idx="2">
                  <c:v>2022</c:v>
                </c:pt>
                <c:pt idx="3">
                  <c:v>2023</c:v>
                </c:pt>
                <c:pt idx="4">
                  <c:v>2024</c:v>
                </c:pt>
              </c:strCache>
            </c:strRef>
          </c:cat>
          <c:val>
            <c:numRef>
              <c:f>中計書式!$Z$17:$AD$17</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0-A944-437D-8302-3B86041346C1}"/>
            </c:ext>
          </c:extLst>
        </c:ser>
        <c:dLbls>
          <c:showLegendKey val="0"/>
          <c:showVal val="0"/>
          <c:showCatName val="0"/>
          <c:showSerName val="0"/>
          <c:showPercent val="0"/>
          <c:showBubbleSize val="0"/>
        </c:dLbls>
        <c:gapWidth val="100"/>
        <c:overlap val="-27"/>
        <c:axId val="248079928"/>
        <c:axId val="248080320"/>
      </c:barChart>
      <c:lineChart>
        <c:grouping val="standard"/>
        <c:varyColors val="0"/>
        <c:ser>
          <c:idx val="1"/>
          <c:order val="1"/>
          <c:tx>
            <c:strRef>
              <c:f>中計書式!$Y$18</c:f>
              <c:strCache>
                <c:ptCount val="1"/>
                <c:pt idx="0">
                  <c:v>付加価値額</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2"/>
                    </a:solidFill>
                    <a:latin typeface="+mn-lt"/>
                    <a:ea typeface="+mn-ea"/>
                    <a:cs typeface="+mn-cs"/>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中計書式!$Z$16:$AD$16</c:f>
              <c:strCache>
                <c:ptCount val="5"/>
                <c:pt idx="0">
                  <c:v>2020</c:v>
                </c:pt>
                <c:pt idx="1">
                  <c:v>2021</c:v>
                </c:pt>
                <c:pt idx="2">
                  <c:v>2022</c:v>
                </c:pt>
                <c:pt idx="3">
                  <c:v>2023</c:v>
                </c:pt>
                <c:pt idx="4">
                  <c:v>2024</c:v>
                </c:pt>
              </c:strCache>
            </c:strRef>
          </c:cat>
          <c:val>
            <c:numRef>
              <c:f>中計書式!$Z$18:$AD$18</c:f>
              <c:numCache>
                <c:formatCode>#,##0_);[Red]\(#,##0\)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944-437D-8302-3B86041346C1}"/>
            </c:ext>
          </c:extLst>
        </c:ser>
        <c:ser>
          <c:idx val="2"/>
          <c:order val="2"/>
          <c:tx>
            <c:strRef>
              <c:f>中計書式!$Y$19</c:f>
              <c:strCache>
                <c:ptCount val="1"/>
                <c:pt idx="0">
                  <c:v>営業利益</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中計書式!$Z$16:$AD$16</c:f>
              <c:strCache>
                <c:ptCount val="5"/>
                <c:pt idx="0">
                  <c:v>2020</c:v>
                </c:pt>
                <c:pt idx="1">
                  <c:v>2021</c:v>
                </c:pt>
                <c:pt idx="2">
                  <c:v>2022</c:v>
                </c:pt>
                <c:pt idx="3">
                  <c:v>2023</c:v>
                </c:pt>
                <c:pt idx="4">
                  <c:v>2024</c:v>
                </c:pt>
              </c:strCache>
            </c:strRef>
          </c:cat>
          <c:val>
            <c:numRef>
              <c:f>中計書式!$Z$19:$AD$19</c:f>
              <c:numCache>
                <c:formatCode>#,##0_);[Red]\(#,##0\)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A944-437D-8302-3B86041346C1}"/>
            </c:ext>
          </c:extLst>
        </c:ser>
        <c:dLbls>
          <c:showLegendKey val="0"/>
          <c:showVal val="0"/>
          <c:showCatName val="0"/>
          <c:showSerName val="0"/>
          <c:showPercent val="0"/>
          <c:showBubbleSize val="0"/>
        </c:dLbls>
        <c:marker val="1"/>
        <c:smooth val="0"/>
        <c:axId val="248079928"/>
        <c:axId val="248080320"/>
      </c:lineChart>
      <c:catAx>
        <c:axId val="248079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8080320"/>
        <c:crosses val="autoZero"/>
        <c:auto val="1"/>
        <c:lblAlgn val="ctr"/>
        <c:lblOffset val="100"/>
        <c:noMultiLvlLbl val="0"/>
      </c:catAx>
      <c:valAx>
        <c:axId val="248080320"/>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8079928"/>
        <c:crosses val="autoZero"/>
        <c:crossBetween val="between"/>
      </c:valAx>
      <c:spPr>
        <a:noFill/>
        <a:ln>
          <a:noFill/>
        </a:ln>
        <a:effectLst/>
      </c:spPr>
    </c:plotArea>
    <c:legend>
      <c:legendPos val="b"/>
      <c:layout>
        <c:manualLayout>
          <c:xMode val="edge"/>
          <c:yMode val="edge"/>
          <c:x val="0.14532019704433496"/>
          <c:y val="0.83698761339043148"/>
          <c:w val="0.70935960591133007"/>
          <c:h val="8.96420616745616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rgbClr val="0070C0"/>
                </a:solidFill>
                <a:latin typeface="+mn-lt"/>
                <a:ea typeface="+mn-ea"/>
                <a:cs typeface="+mn-cs"/>
              </a:defRPr>
            </a:pPr>
            <a:r>
              <a:rPr lang="ja-JP" altLang="en-US" sz="1100" b="1">
                <a:solidFill>
                  <a:srgbClr val="0070C0"/>
                </a:solidFill>
              </a:rPr>
              <a:t>正社員年間労働時間</a:t>
            </a:r>
          </a:p>
        </c:rich>
      </c:tx>
      <c:layout>
        <c:manualLayout>
          <c:xMode val="edge"/>
          <c:yMode val="edge"/>
          <c:x val="0.25600685331000289"/>
          <c:y val="0.12108461262486074"/>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rgbClr val="0070C0"/>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中計書式!$Z$34:$AD$34</c:f>
              <c:strCache>
                <c:ptCount val="5"/>
                <c:pt idx="0">
                  <c:v>2020</c:v>
                </c:pt>
                <c:pt idx="1">
                  <c:v>2021</c:v>
                </c:pt>
                <c:pt idx="2">
                  <c:v>2022</c:v>
                </c:pt>
                <c:pt idx="3">
                  <c:v>2023</c:v>
                </c:pt>
                <c:pt idx="4">
                  <c:v>2024</c:v>
                </c:pt>
              </c:strCache>
            </c:strRef>
          </c:cat>
          <c:val>
            <c:numRef>
              <c:f>中計書式!$Z$35:$AD$35</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0-0F57-452D-A21F-810FEC2AA4AB}"/>
            </c:ext>
          </c:extLst>
        </c:ser>
        <c:dLbls>
          <c:showLegendKey val="0"/>
          <c:showVal val="0"/>
          <c:showCatName val="0"/>
          <c:showSerName val="0"/>
          <c:showPercent val="0"/>
          <c:showBubbleSize val="0"/>
        </c:dLbls>
        <c:gapWidth val="100"/>
        <c:overlap val="-27"/>
        <c:axId val="248081496"/>
        <c:axId val="248093728"/>
      </c:barChart>
      <c:catAx>
        <c:axId val="248081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8093728"/>
        <c:crosses val="autoZero"/>
        <c:auto val="1"/>
        <c:lblAlgn val="ctr"/>
        <c:lblOffset val="100"/>
        <c:noMultiLvlLbl val="0"/>
      </c:catAx>
      <c:valAx>
        <c:axId val="248093728"/>
        <c:scaling>
          <c:orientation val="minMax"/>
          <c:max val="3000"/>
          <c:min val="100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8081496"/>
        <c:crosses val="autoZero"/>
        <c:crossBetween val="between"/>
        <c:majorUnit val="50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rgbClr val="0070C0"/>
                </a:solidFill>
                <a:latin typeface="+mn-lt"/>
                <a:ea typeface="+mn-ea"/>
                <a:cs typeface="+mn-cs"/>
              </a:defRPr>
            </a:pPr>
            <a:r>
              <a:rPr lang="ja-JP" altLang="en-US" sz="1100" b="1">
                <a:solidFill>
                  <a:srgbClr val="0070C0"/>
                </a:solidFill>
              </a:rPr>
              <a:t>時間当り生産性</a:t>
            </a:r>
          </a:p>
        </c:rich>
      </c:tx>
      <c:layout>
        <c:manualLayout>
          <c:xMode val="edge"/>
          <c:yMode val="edge"/>
          <c:x val="0.26650388213668413"/>
          <c:y val="0.19890920073734317"/>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rgbClr val="0070C0"/>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a:outerShdw blurRad="50800" dist="38100" dir="2700000" algn="tl" rotWithShape="0">
                <a:prstClr val="black">
                  <a:alpha val="4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中計書式!$Z$36:$AD$36</c:f>
              <c:strCache>
                <c:ptCount val="5"/>
                <c:pt idx="0">
                  <c:v>2020</c:v>
                </c:pt>
                <c:pt idx="1">
                  <c:v>2021</c:v>
                </c:pt>
                <c:pt idx="2">
                  <c:v>2022</c:v>
                </c:pt>
                <c:pt idx="3">
                  <c:v>2023</c:v>
                </c:pt>
                <c:pt idx="4">
                  <c:v>2024</c:v>
                </c:pt>
              </c:strCache>
            </c:strRef>
          </c:cat>
          <c:val>
            <c:numRef>
              <c:f>中計書式!$Z$37:$AD$37</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0-FA10-443C-8B28-5682F640FA28}"/>
            </c:ext>
          </c:extLst>
        </c:ser>
        <c:dLbls>
          <c:showLegendKey val="0"/>
          <c:showVal val="0"/>
          <c:showCatName val="0"/>
          <c:showSerName val="0"/>
          <c:showPercent val="0"/>
          <c:showBubbleSize val="0"/>
        </c:dLbls>
        <c:gapWidth val="100"/>
        <c:overlap val="-27"/>
        <c:axId val="248081104"/>
        <c:axId val="248079536"/>
      </c:barChart>
      <c:catAx>
        <c:axId val="248081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8079536"/>
        <c:crosses val="autoZero"/>
        <c:auto val="1"/>
        <c:lblAlgn val="ctr"/>
        <c:lblOffset val="100"/>
        <c:noMultiLvlLbl val="0"/>
      </c:catAx>
      <c:valAx>
        <c:axId val="248079536"/>
        <c:scaling>
          <c:orientation val="minMax"/>
          <c:max val="8000"/>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8081104"/>
        <c:crosses val="autoZero"/>
        <c:crossBetween val="between"/>
        <c:majorUnit val="200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9526</xdr:colOff>
      <xdr:row>35</xdr:row>
      <xdr:rowOff>132616</xdr:rowOff>
    </xdr:from>
    <xdr:to>
      <xdr:col>10</xdr:col>
      <xdr:colOff>578827</xdr:colOff>
      <xdr:row>50</xdr:row>
      <xdr:rowOff>69550</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192406" y="6800116"/>
          <a:ext cx="5712801" cy="2794434"/>
          <a:chOff x="207353" y="7181116"/>
          <a:chExt cx="6276974" cy="2794434"/>
        </a:xfrm>
      </xdr:grpSpPr>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7353" y="7181116"/>
            <a:ext cx="4335339" cy="2794434"/>
          </a:xfrm>
          <a:prstGeom prst="rect">
            <a:avLst/>
          </a:prstGeom>
        </xdr:spPr>
      </xdr:pic>
      <xdr:sp macro="" textlink="">
        <xdr:nvSpPr>
          <xdr:cNvPr id="4" name="フリーフォーム 3">
            <a:extLst>
              <a:ext uri="{FF2B5EF4-FFF2-40B4-BE49-F238E27FC236}">
                <a16:creationId xmlns:a16="http://schemas.microsoft.com/office/drawing/2014/main" id="{00000000-0008-0000-0000-000004000000}"/>
              </a:ext>
            </a:extLst>
          </xdr:cNvPr>
          <xdr:cNvSpPr/>
        </xdr:nvSpPr>
        <xdr:spPr>
          <a:xfrm>
            <a:off x="4440115" y="7869115"/>
            <a:ext cx="146539" cy="1201616"/>
          </a:xfrm>
          <a:custGeom>
            <a:avLst/>
            <a:gdLst>
              <a:gd name="connsiteX0" fmla="*/ 36635 w 146539"/>
              <a:gd name="connsiteY0" fmla="*/ 0 h 1201616"/>
              <a:gd name="connsiteX1" fmla="*/ 146539 w 146539"/>
              <a:gd name="connsiteY1" fmla="*/ 0 h 1201616"/>
              <a:gd name="connsiteX2" fmla="*/ 146539 w 146539"/>
              <a:gd name="connsiteY2" fmla="*/ 1201616 h 1201616"/>
              <a:gd name="connsiteX3" fmla="*/ 0 w 146539"/>
              <a:gd name="connsiteY3" fmla="*/ 1201616 h 1201616"/>
            </a:gdLst>
            <a:ahLst/>
            <a:cxnLst>
              <a:cxn ang="0">
                <a:pos x="connsiteX0" y="connsiteY0"/>
              </a:cxn>
              <a:cxn ang="0">
                <a:pos x="connsiteX1" y="connsiteY1"/>
              </a:cxn>
              <a:cxn ang="0">
                <a:pos x="connsiteX2" y="connsiteY2"/>
              </a:cxn>
              <a:cxn ang="0">
                <a:pos x="connsiteX3" y="connsiteY3"/>
              </a:cxn>
            </a:cxnLst>
            <a:rect l="l" t="t" r="r" b="b"/>
            <a:pathLst>
              <a:path w="146539" h="1201616">
                <a:moveTo>
                  <a:pt x="36635" y="0"/>
                </a:moveTo>
                <a:lnTo>
                  <a:pt x="146539" y="0"/>
                </a:lnTo>
                <a:lnTo>
                  <a:pt x="146539" y="1201616"/>
                </a:lnTo>
                <a:lnTo>
                  <a:pt x="0" y="1201616"/>
                </a:lnTo>
              </a:path>
            </a:pathLst>
          </a:custGeom>
          <a:no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4425462" y="8894885"/>
            <a:ext cx="300403" cy="0"/>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674576" y="8799635"/>
            <a:ext cx="1780937"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t>付加価値額</a:t>
            </a:r>
            <a:r>
              <a:rPr kumimoji="1" lang="en-US" altLang="ja-JP" sz="600"/>
              <a:t>÷</a:t>
            </a:r>
            <a:r>
              <a:rPr kumimoji="1" lang="ja-JP" altLang="en-US" sz="600"/>
              <a:t>労働時間＝時間当り生産性の向上</a:t>
            </a:r>
          </a:p>
        </xdr:txBody>
      </xdr:sp>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4366846" y="8206154"/>
            <a:ext cx="359019" cy="0"/>
          </a:xfrm>
          <a:prstGeom prst="line">
            <a:avLst/>
          </a:prstGeom>
          <a:ln>
            <a:solidFill>
              <a:srgbClr val="CC9900"/>
            </a:solidFill>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674576" y="8110904"/>
            <a:ext cx="1398973"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t>生産性向上により品質、価格、納期で</a:t>
            </a:r>
          </a:p>
          <a:p>
            <a:r>
              <a:rPr kumimoji="1" lang="ja-JP" altLang="en-US" sz="600"/>
              <a:t>競合優位に立ち、顧客満足度得て</a:t>
            </a:r>
          </a:p>
          <a:p>
            <a:r>
              <a:rPr kumimoji="1" lang="ja-JP" altLang="en-US" sz="600"/>
              <a:t>受注量が増大する</a:t>
            </a:r>
          </a:p>
        </xdr:txBody>
      </xdr:sp>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4191000" y="7964365"/>
            <a:ext cx="534865"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674576" y="7869115"/>
            <a:ext cx="1082476"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t>利益の最大化による再投資</a:t>
            </a:r>
          </a:p>
        </xdr:txBody>
      </xdr:sp>
      <xdr:sp macro="" textlink="">
        <xdr:nvSpPr>
          <xdr:cNvPr id="14" name="フリーフォーム 13">
            <a:extLst>
              <a:ext uri="{FF2B5EF4-FFF2-40B4-BE49-F238E27FC236}">
                <a16:creationId xmlns:a16="http://schemas.microsoft.com/office/drawing/2014/main" id="{00000000-0008-0000-0000-00000E000000}"/>
              </a:ext>
            </a:extLst>
          </xdr:cNvPr>
          <xdr:cNvSpPr/>
        </xdr:nvSpPr>
        <xdr:spPr>
          <a:xfrm>
            <a:off x="4506058" y="7971692"/>
            <a:ext cx="1978269" cy="1692520"/>
          </a:xfrm>
          <a:custGeom>
            <a:avLst/>
            <a:gdLst>
              <a:gd name="connsiteX0" fmla="*/ 1179634 w 1978269"/>
              <a:gd name="connsiteY0" fmla="*/ 0 h 1692520"/>
              <a:gd name="connsiteX1" fmla="*/ 1978269 w 1978269"/>
              <a:gd name="connsiteY1" fmla="*/ 0 h 1692520"/>
              <a:gd name="connsiteX2" fmla="*/ 1978269 w 1978269"/>
              <a:gd name="connsiteY2" fmla="*/ 1692520 h 1692520"/>
              <a:gd name="connsiteX3" fmla="*/ 0 w 1978269"/>
              <a:gd name="connsiteY3" fmla="*/ 1692520 h 1692520"/>
            </a:gdLst>
            <a:ahLst/>
            <a:cxnLst>
              <a:cxn ang="0">
                <a:pos x="connsiteX0" y="connsiteY0"/>
              </a:cxn>
              <a:cxn ang="0">
                <a:pos x="connsiteX1" y="connsiteY1"/>
              </a:cxn>
              <a:cxn ang="0">
                <a:pos x="connsiteX2" y="connsiteY2"/>
              </a:cxn>
              <a:cxn ang="0">
                <a:pos x="connsiteX3" y="connsiteY3"/>
              </a:cxn>
            </a:cxnLst>
            <a:rect l="l" t="t" r="r" b="b"/>
            <a:pathLst>
              <a:path w="1978269" h="1692520">
                <a:moveTo>
                  <a:pt x="1179634" y="0"/>
                </a:moveTo>
                <a:lnTo>
                  <a:pt x="1978269" y="0"/>
                </a:lnTo>
                <a:lnTo>
                  <a:pt x="1978269" y="1692520"/>
                </a:lnTo>
                <a:lnTo>
                  <a:pt x="0" y="1692520"/>
                </a:lnTo>
              </a:path>
            </a:pathLst>
          </a:custGeom>
          <a:noFill/>
          <a:ln w="9525">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flipH="1">
            <a:off x="3238500" y="8601808"/>
            <a:ext cx="3245826" cy="0"/>
          </a:xfrm>
          <a:prstGeom prst="line">
            <a:avLst/>
          </a:prstGeom>
          <a:ln>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495192" y="8440615"/>
            <a:ext cx="954107"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t>自動化省力化設備投資</a:t>
            </a:r>
          </a:p>
        </xdr:txBody>
      </xdr: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557346" y="9393115"/>
            <a:ext cx="1643848"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t>賃金アップ、労働時間の適正化など待遇改善</a:t>
            </a:r>
          </a:p>
          <a:p>
            <a:r>
              <a:rPr kumimoji="1" lang="ja-JP" altLang="en-US" sz="600"/>
              <a:t>人材の確保・育成・定着の推進</a:t>
            </a:r>
          </a:p>
        </xdr:txBody>
      </xdr:sp>
    </xdr:grpSp>
    <xdr:clientData/>
  </xdr:twoCellAnchor>
  <xdr:twoCellAnchor>
    <xdr:from>
      <xdr:col>3</xdr:col>
      <xdr:colOff>1</xdr:colOff>
      <xdr:row>79</xdr:row>
      <xdr:rowOff>143827</xdr:rowOff>
    </xdr:from>
    <xdr:to>
      <xdr:col>11</xdr:col>
      <xdr:colOff>1905</xdr:colOff>
      <xdr:row>92</xdr:row>
      <xdr:rowOff>100965</xdr:rowOff>
    </xdr:to>
    <xdr:graphicFrame macro="">
      <xdr:nvGraphicFramePr>
        <xdr:cNvPr id="21" name="グラフ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525780</xdr:colOff>
      <xdr:row>80</xdr:row>
      <xdr:rowOff>144780</xdr:rowOff>
    </xdr:from>
    <xdr:ext cx="2444708" cy="24237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474720" y="15384780"/>
          <a:ext cx="244470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日本生産性本部</a:t>
          </a:r>
          <a:r>
            <a:rPr kumimoji="1" lang="en-US" altLang="ja-JP" sz="900"/>
            <a:t>2018</a:t>
          </a:r>
          <a:r>
            <a:rPr kumimoji="1" lang="ja-JP" altLang="en-US" sz="900"/>
            <a:t>年データ　１＄</a:t>
          </a:r>
          <a:r>
            <a:rPr kumimoji="1" lang="en-US" altLang="ja-JP" sz="900"/>
            <a:t>110</a:t>
          </a:r>
          <a:r>
            <a:rPr kumimoji="1" lang="ja-JP" altLang="en-US" sz="900"/>
            <a:t>円計算</a:t>
          </a:r>
        </a:p>
      </xdr:txBody>
    </xdr:sp>
    <xdr:clientData/>
  </xdr:oneCellAnchor>
  <xdr:twoCellAnchor>
    <xdr:from>
      <xdr:col>6</xdr:col>
      <xdr:colOff>323850</xdr:colOff>
      <xdr:row>79</xdr:row>
      <xdr:rowOff>182880</xdr:rowOff>
    </xdr:from>
    <xdr:to>
      <xdr:col>6</xdr:col>
      <xdr:colOff>323850</xdr:colOff>
      <xdr:row>82</xdr:row>
      <xdr:rowOff>45720</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3272790" y="15232380"/>
          <a:ext cx="0" cy="43434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137160</xdr:colOff>
      <xdr:row>83</xdr:row>
      <xdr:rowOff>110490</xdr:rowOff>
    </xdr:from>
    <xdr:to>
      <xdr:col>8</xdr:col>
      <xdr:colOff>327660</xdr:colOff>
      <xdr:row>83</xdr:row>
      <xdr:rowOff>110490</xdr:rowOff>
    </xdr:to>
    <xdr:cxnSp macro="">
      <xdr:nvCxnSpPr>
        <xdr:cNvPr id="20" name="直線矢印コネクタ 19">
          <a:extLst>
            <a:ext uri="{FF2B5EF4-FFF2-40B4-BE49-F238E27FC236}">
              <a16:creationId xmlns:a16="http://schemas.microsoft.com/office/drawing/2014/main" id="{89577841-EC29-40C9-9AE2-5F4745C7B3B0}"/>
            </a:ext>
          </a:extLst>
        </xdr:cNvPr>
        <xdr:cNvCxnSpPr/>
      </xdr:nvCxnSpPr>
      <xdr:spPr>
        <a:xfrm>
          <a:off x="3680460" y="15921990"/>
          <a:ext cx="78486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320040</xdr:colOff>
      <xdr:row>83</xdr:row>
      <xdr:rowOff>38100</xdr:rowOff>
    </xdr:from>
    <xdr:to>
      <xdr:col>8</xdr:col>
      <xdr:colOff>320040</xdr:colOff>
      <xdr:row>89</xdr:row>
      <xdr:rowOff>99060</xdr:rowOff>
    </xdr:to>
    <xdr:cxnSp macro="">
      <xdr:nvCxnSpPr>
        <xdr:cNvPr id="10" name="直線コネクタ 9">
          <a:extLst>
            <a:ext uri="{FF2B5EF4-FFF2-40B4-BE49-F238E27FC236}">
              <a16:creationId xmlns:a16="http://schemas.microsoft.com/office/drawing/2014/main" id="{BA0CFD22-C25B-472B-AA6F-02AAD4A0E726}"/>
            </a:ext>
          </a:extLst>
        </xdr:cNvPr>
        <xdr:cNvCxnSpPr/>
      </xdr:nvCxnSpPr>
      <xdr:spPr>
        <a:xfrm flipV="1">
          <a:off x="4457700" y="15849600"/>
          <a:ext cx="0" cy="120396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510540</xdr:colOff>
      <xdr:row>83</xdr:row>
      <xdr:rowOff>38100</xdr:rowOff>
    </xdr:from>
    <xdr:to>
      <xdr:col>9</xdr:col>
      <xdr:colOff>510540</xdr:colOff>
      <xdr:row>90</xdr:row>
      <xdr:rowOff>7620</xdr:rowOff>
    </xdr:to>
    <xdr:cxnSp macro="">
      <xdr:nvCxnSpPr>
        <xdr:cNvPr id="23" name="直線コネクタ 22">
          <a:extLst>
            <a:ext uri="{FF2B5EF4-FFF2-40B4-BE49-F238E27FC236}">
              <a16:creationId xmlns:a16="http://schemas.microsoft.com/office/drawing/2014/main" id="{60F54F1B-D329-4FF0-95F4-74E97B2F9828}"/>
            </a:ext>
          </a:extLst>
        </xdr:cNvPr>
        <xdr:cNvCxnSpPr/>
      </xdr:nvCxnSpPr>
      <xdr:spPr>
        <a:xfrm flipV="1">
          <a:off x="5242560" y="15849600"/>
          <a:ext cx="0" cy="13030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137160</xdr:colOff>
      <xdr:row>83</xdr:row>
      <xdr:rowOff>179070</xdr:rowOff>
    </xdr:from>
    <xdr:to>
      <xdr:col>9</xdr:col>
      <xdr:colOff>510540</xdr:colOff>
      <xdr:row>83</xdr:row>
      <xdr:rowOff>179070</xdr:rowOff>
    </xdr:to>
    <xdr:cxnSp macro="">
      <xdr:nvCxnSpPr>
        <xdr:cNvPr id="25" name="直線矢印コネクタ 24">
          <a:extLst>
            <a:ext uri="{FF2B5EF4-FFF2-40B4-BE49-F238E27FC236}">
              <a16:creationId xmlns:a16="http://schemas.microsoft.com/office/drawing/2014/main" id="{700550E8-ADF5-444F-9DF6-9DBA863C6589}"/>
            </a:ext>
          </a:extLst>
        </xdr:cNvPr>
        <xdr:cNvCxnSpPr/>
      </xdr:nvCxnSpPr>
      <xdr:spPr>
        <a:xfrm>
          <a:off x="3680460" y="15990570"/>
          <a:ext cx="156210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464820</xdr:colOff>
      <xdr:row>82</xdr:row>
      <xdr:rowOff>137160</xdr:rowOff>
    </xdr:from>
    <xdr:ext cx="442622" cy="233205"/>
    <xdr:sp macro="" textlink="">
      <xdr:nvSpPr>
        <xdr:cNvPr id="27" name="テキスト ボックス 26">
          <a:extLst>
            <a:ext uri="{FF2B5EF4-FFF2-40B4-BE49-F238E27FC236}">
              <a16:creationId xmlns:a16="http://schemas.microsoft.com/office/drawing/2014/main" id="{DD05BA86-8FDF-4FFA-9D0C-B8F29CCDD9CC}"/>
            </a:ext>
          </a:extLst>
        </xdr:cNvPr>
        <xdr:cNvSpPr txBox="1"/>
      </xdr:nvSpPr>
      <xdr:spPr>
        <a:xfrm>
          <a:off x="4008120" y="15758160"/>
          <a:ext cx="442622"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150%</a:t>
          </a:r>
          <a:endParaRPr kumimoji="1" lang="ja-JP" altLang="en-US" sz="900"/>
        </a:p>
      </xdr:txBody>
    </xdr:sp>
    <xdr:clientData/>
  </xdr:oneCellAnchor>
  <xdr:oneCellAnchor>
    <xdr:from>
      <xdr:col>9</xdr:col>
      <xdr:colOff>22860</xdr:colOff>
      <xdr:row>83</xdr:row>
      <xdr:rowOff>22860</xdr:rowOff>
    </xdr:from>
    <xdr:ext cx="442622" cy="233205"/>
    <xdr:sp macro="" textlink="">
      <xdr:nvSpPr>
        <xdr:cNvPr id="28" name="テキスト ボックス 27">
          <a:extLst>
            <a:ext uri="{FF2B5EF4-FFF2-40B4-BE49-F238E27FC236}">
              <a16:creationId xmlns:a16="http://schemas.microsoft.com/office/drawing/2014/main" id="{53235EF9-C978-4C65-8449-8BC7D8261025}"/>
            </a:ext>
          </a:extLst>
        </xdr:cNvPr>
        <xdr:cNvSpPr txBox="1"/>
      </xdr:nvSpPr>
      <xdr:spPr>
        <a:xfrm>
          <a:off x="4754880" y="15834360"/>
          <a:ext cx="442622"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200%</a:t>
          </a:r>
          <a:endParaRPr kumimoji="1" lang="ja-JP" altLang="en-US" sz="9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144780</xdr:colOff>
      <xdr:row>2</xdr:row>
      <xdr:rowOff>28574</xdr:rowOff>
    </xdr:from>
    <xdr:to>
      <xdr:col>14</xdr:col>
      <xdr:colOff>413687</xdr:colOff>
      <xdr:row>8</xdr:row>
      <xdr:rowOff>133349</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099560" y="409574"/>
          <a:ext cx="1891967" cy="1247775"/>
        </a:xfrm>
        <a:prstGeom prst="rect">
          <a:avLst/>
        </a:prstGeom>
        <a:solidFill>
          <a:sysClr val="window" lastClr="FFFFFF"/>
        </a:solidFill>
        <a:ln>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383673</xdr:colOff>
      <xdr:row>2</xdr:row>
      <xdr:rowOff>19050</xdr:rowOff>
    </xdr:from>
    <xdr:to>
      <xdr:col>14</xdr:col>
      <xdr:colOff>207356</xdr:colOff>
      <xdr:row>3</xdr:row>
      <xdr:rowOff>70924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338453" y="400050"/>
          <a:ext cx="144674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損益計算書</a:t>
          </a:r>
          <a:r>
            <a:rPr kumimoji="1" lang="en-US" altLang="ja-JP" sz="900"/>
            <a:t>(PL)</a:t>
          </a:r>
          <a:r>
            <a:rPr kumimoji="1" lang="ja-JP" altLang="en-US" sz="600"/>
            <a:t>　</a:t>
          </a:r>
          <a:r>
            <a:rPr kumimoji="1" lang="ja-JP" altLang="en-US" sz="600">
              <a:solidFill>
                <a:srgbClr val="FF0000"/>
              </a:solidFill>
            </a:rPr>
            <a:t>赤字は五つの利益</a:t>
          </a:r>
        </a:p>
      </xdr:txBody>
    </xdr:sp>
    <xdr:clientData/>
  </xdr:twoCellAnchor>
  <xdr:twoCellAnchor>
    <xdr:from>
      <xdr:col>10</xdr:col>
      <xdr:colOff>266700</xdr:colOff>
      <xdr:row>3</xdr:row>
      <xdr:rowOff>57150</xdr:rowOff>
    </xdr:from>
    <xdr:to>
      <xdr:col>14</xdr:col>
      <xdr:colOff>340034</xdr:colOff>
      <xdr:row>3</xdr:row>
      <xdr:rowOff>57150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4221480" y="628650"/>
          <a:ext cx="169639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229873</xdr:colOff>
      <xdr:row>3</xdr:row>
      <xdr:rowOff>60008</xdr:rowOff>
    </xdr:from>
    <xdr:to>
      <xdr:col>12</xdr:col>
      <xdr:colOff>229873</xdr:colOff>
      <xdr:row>8</xdr:row>
      <xdr:rowOff>64770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5099053" y="631508"/>
          <a:ext cx="0" cy="9572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128708</xdr:colOff>
      <xdr:row>3</xdr:row>
      <xdr:rowOff>47625</xdr:rowOff>
    </xdr:from>
    <xdr:to>
      <xdr:col>12</xdr:col>
      <xdr:colOff>204691</xdr:colOff>
      <xdr:row>8</xdr:row>
      <xdr:rowOff>121047</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4083488" y="619125"/>
          <a:ext cx="990383" cy="10259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a:t>
          </a:r>
          <a:r>
            <a:rPr kumimoji="1" lang="ja-JP" altLang="en-US" sz="800"/>
            <a:t>売上高</a:t>
          </a:r>
        </a:p>
        <a:p>
          <a:r>
            <a:rPr kumimoji="1" lang="en-US" altLang="ja-JP" sz="800"/>
            <a:t>b.</a:t>
          </a:r>
          <a:r>
            <a:rPr kumimoji="1" lang="ja-JP" altLang="en-US" sz="800"/>
            <a:t>変動費（外注仕入）</a:t>
          </a:r>
        </a:p>
        <a:p>
          <a:r>
            <a:rPr kumimoji="1" lang="en-US" altLang="ja-JP" sz="800"/>
            <a:t>c.</a:t>
          </a:r>
          <a:r>
            <a:rPr kumimoji="1" lang="ja-JP" altLang="en-US" sz="800"/>
            <a:t>付加価値額（粗利）</a:t>
          </a:r>
        </a:p>
        <a:p>
          <a:r>
            <a:rPr kumimoji="1" lang="ja-JP" altLang="en-US" sz="800"/>
            <a:t>　</a:t>
          </a:r>
          <a:r>
            <a:rPr kumimoji="1" lang="en-US" altLang="ja-JP" sz="800"/>
            <a:t>c=a-b</a:t>
          </a:r>
          <a:r>
            <a:rPr kumimoji="1" lang="ja-JP" altLang="en-US" sz="800"/>
            <a:t>（</a:t>
          </a:r>
          <a:r>
            <a:rPr kumimoji="1" lang="ja-JP" altLang="en-US" sz="800">
              <a:solidFill>
                <a:srgbClr val="FF0000"/>
              </a:solidFill>
            </a:rPr>
            <a:t>売上総利益</a:t>
          </a:r>
          <a:r>
            <a:rPr kumimoji="1" lang="ja-JP" altLang="en-US" sz="800"/>
            <a:t>）</a:t>
          </a:r>
          <a:endParaRPr kumimoji="1" lang="en-US" altLang="ja-JP" sz="800"/>
        </a:p>
        <a:p>
          <a:r>
            <a:rPr kumimoji="1" lang="en-US" altLang="ja-JP" sz="800"/>
            <a:t>d.</a:t>
          </a:r>
          <a:r>
            <a:rPr kumimoji="1" lang="ja-JP" altLang="en-US" sz="800"/>
            <a:t>固定費</a:t>
          </a:r>
        </a:p>
        <a:p>
          <a:r>
            <a:rPr kumimoji="1" lang="en-US" altLang="ja-JP" sz="800"/>
            <a:t>e.</a:t>
          </a:r>
          <a:r>
            <a:rPr kumimoji="1" lang="ja-JP" altLang="en-US" sz="800">
              <a:solidFill>
                <a:srgbClr val="FF0000"/>
              </a:solidFill>
            </a:rPr>
            <a:t>営業利益</a:t>
          </a:r>
          <a:endParaRPr kumimoji="1" lang="en-US" altLang="ja-JP" sz="800">
            <a:solidFill>
              <a:srgbClr val="FF0000"/>
            </a:solidFill>
          </a:endParaRPr>
        </a:p>
        <a:p>
          <a:r>
            <a:rPr kumimoji="1" lang="ja-JP" altLang="en-US" sz="800"/>
            <a:t>　</a:t>
          </a:r>
          <a:r>
            <a:rPr kumimoji="1" lang="en-US" altLang="ja-JP" sz="800"/>
            <a:t>e=c-d</a:t>
          </a:r>
          <a:endParaRPr kumimoji="1" lang="ja-JP" altLang="en-US" sz="800"/>
        </a:p>
      </xdr:txBody>
    </xdr:sp>
    <xdr:clientData/>
  </xdr:twoCellAnchor>
  <xdr:twoCellAnchor>
    <xdr:from>
      <xdr:col>12</xdr:col>
      <xdr:colOff>231241</xdr:colOff>
      <xdr:row>3</xdr:row>
      <xdr:rowOff>47625</xdr:rowOff>
    </xdr:from>
    <xdr:to>
      <xdr:col>14</xdr:col>
      <xdr:colOff>451795</xdr:colOff>
      <xdr:row>8</xdr:row>
      <xdr:rowOff>112904</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5100421" y="619125"/>
          <a:ext cx="929214" cy="10177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f.</a:t>
          </a:r>
          <a:r>
            <a:rPr kumimoji="1" lang="ja-JP" altLang="en-US" sz="800"/>
            <a:t>営業外損益</a:t>
          </a:r>
        </a:p>
        <a:p>
          <a:r>
            <a:rPr kumimoji="1" lang="en-US" altLang="ja-JP" sz="800"/>
            <a:t>g.</a:t>
          </a:r>
          <a:r>
            <a:rPr kumimoji="1" lang="ja-JP" altLang="en-US" sz="800">
              <a:solidFill>
                <a:srgbClr val="FF0000"/>
              </a:solidFill>
            </a:rPr>
            <a:t>経常利益 </a:t>
          </a:r>
          <a:r>
            <a:rPr kumimoji="1" lang="en-US" altLang="ja-JP" sz="800"/>
            <a:t>e-f</a:t>
          </a:r>
          <a:endParaRPr kumimoji="1" lang="ja-JP" altLang="en-US" sz="800"/>
        </a:p>
        <a:p>
          <a:r>
            <a:rPr kumimoji="1" lang="en-US" altLang="ja-JP" sz="800"/>
            <a:t>h.</a:t>
          </a:r>
          <a:r>
            <a:rPr kumimoji="1" lang="ja-JP" altLang="en-US" sz="800"/>
            <a:t>特別損益</a:t>
          </a:r>
        </a:p>
        <a:p>
          <a:r>
            <a:rPr kumimoji="1" lang="en-US" altLang="ja-JP" sz="800"/>
            <a:t>k.</a:t>
          </a:r>
          <a:r>
            <a:rPr kumimoji="1" lang="ja-JP" altLang="en-US" sz="800">
              <a:solidFill>
                <a:srgbClr val="FF0000"/>
              </a:solidFill>
            </a:rPr>
            <a:t>税引前利益 </a:t>
          </a:r>
          <a:r>
            <a:rPr kumimoji="1" lang="en-US" altLang="ja-JP" sz="800"/>
            <a:t>g-h</a:t>
          </a:r>
          <a:endParaRPr kumimoji="1" lang="ja-JP" altLang="en-US" sz="800"/>
        </a:p>
        <a:p>
          <a:r>
            <a:rPr kumimoji="1" lang="en-US" altLang="ja-JP" sz="800"/>
            <a:t>m.</a:t>
          </a:r>
          <a:r>
            <a:rPr kumimoji="1" lang="ja-JP" altLang="en-US" sz="800"/>
            <a:t>法人税など</a:t>
          </a:r>
        </a:p>
        <a:p>
          <a:r>
            <a:rPr kumimoji="1" lang="en-US" altLang="ja-JP" sz="800"/>
            <a:t>n.</a:t>
          </a:r>
          <a:r>
            <a:rPr kumimoji="1" lang="ja-JP" altLang="en-US" sz="800">
              <a:solidFill>
                <a:srgbClr val="FF0000"/>
              </a:solidFill>
            </a:rPr>
            <a:t>当期純利益</a:t>
          </a:r>
        </a:p>
        <a:p>
          <a:r>
            <a:rPr kumimoji="1" lang="ja-JP" altLang="en-US" sz="800">
              <a:solidFill>
                <a:sysClr val="windowText" lastClr="000000"/>
              </a:solidFill>
            </a:rPr>
            <a:t>　</a:t>
          </a:r>
          <a:r>
            <a:rPr kumimoji="1" lang="en-US" altLang="ja-JP" sz="800">
              <a:solidFill>
                <a:sysClr val="windowText" lastClr="000000"/>
              </a:solidFill>
            </a:rPr>
            <a:t>n=k-m</a:t>
          </a:r>
          <a:endParaRPr kumimoji="1" lang="ja-JP" altLang="en-US" sz="800">
            <a:solidFill>
              <a:sysClr val="windowText" lastClr="000000"/>
            </a:solidFill>
          </a:endParaRPr>
        </a:p>
      </xdr:txBody>
    </xdr:sp>
    <xdr:clientData/>
  </xdr:twoCellAnchor>
  <xdr:twoCellAnchor>
    <xdr:from>
      <xdr:col>9</xdr:col>
      <xdr:colOff>222885</xdr:colOff>
      <xdr:row>8</xdr:row>
      <xdr:rowOff>152400</xdr:rowOff>
    </xdr:from>
    <xdr:to>
      <xdr:col>15</xdr:col>
      <xdr:colOff>45720</xdr:colOff>
      <xdr:row>11</xdr:row>
      <xdr:rowOff>73343</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3926205" y="1676400"/>
          <a:ext cx="2154555"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管理会計では売上原価は変動費（売上に比例）</a:t>
          </a:r>
        </a:p>
        <a:p>
          <a:r>
            <a:rPr kumimoji="1" lang="ja-JP" altLang="en-US" sz="800"/>
            <a:t>販管費は固定費（売上に関連しないコスト）。</a:t>
          </a:r>
        </a:p>
        <a:p>
          <a:r>
            <a:rPr kumimoji="1" lang="ja-JP" altLang="en-US" sz="800"/>
            <a:t>変動費は外注仕入として付加価値額を算出。</a:t>
          </a:r>
        </a:p>
      </xdr:txBody>
    </xdr:sp>
    <xdr:clientData/>
  </xdr:twoCellAnchor>
  <xdr:twoCellAnchor>
    <xdr:from>
      <xdr:col>15</xdr:col>
      <xdr:colOff>15240</xdr:colOff>
      <xdr:row>2</xdr:row>
      <xdr:rowOff>28574</xdr:rowOff>
    </xdr:from>
    <xdr:to>
      <xdr:col>20</xdr:col>
      <xdr:colOff>114300</xdr:colOff>
      <xdr:row>8</xdr:row>
      <xdr:rowOff>133349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050280" y="409574"/>
          <a:ext cx="1973580" cy="1247775"/>
        </a:xfrm>
        <a:prstGeom prst="rect">
          <a:avLst/>
        </a:prstGeom>
        <a:solidFill>
          <a:sysClr val="window" lastClr="FFFFFF"/>
        </a:solidFill>
        <a:ln>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301501</xdr:colOff>
      <xdr:row>2</xdr:row>
      <xdr:rowOff>19050</xdr:rowOff>
    </xdr:from>
    <xdr:to>
      <xdr:col>18</xdr:col>
      <xdr:colOff>242300</xdr:colOff>
      <xdr:row>3</xdr:row>
      <xdr:rowOff>70924</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6588001" y="400050"/>
          <a:ext cx="85519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貸借対照表</a:t>
          </a:r>
          <a:r>
            <a:rPr kumimoji="1" lang="en-US" altLang="ja-JP" sz="900"/>
            <a:t>(BS)</a:t>
          </a:r>
          <a:endParaRPr kumimoji="1" lang="ja-JP" altLang="en-US" sz="900"/>
        </a:p>
      </xdr:txBody>
    </xdr:sp>
    <xdr:clientData/>
  </xdr:twoCellAnchor>
  <xdr:twoCellAnchor>
    <xdr:from>
      <xdr:col>16</xdr:col>
      <xdr:colOff>4145</xdr:colOff>
      <xdr:row>3</xdr:row>
      <xdr:rowOff>57150</xdr:rowOff>
    </xdr:from>
    <xdr:to>
      <xdr:col>19</xdr:col>
      <xdr:colOff>402850</xdr:colOff>
      <xdr:row>3</xdr:row>
      <xdr:rowOff>57150</xdr:rowOff>
    </xdr:to>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a:off x="6290645" y="628650"/>
          <a:ext cx="156456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307929</xdr:colOff>
      <xdr:row>3</xdr:row>
      <xdr:rowOff>60008</xdr:rowOff>
    </xdr:from>
    <xdr:to>
      <xdr:col>17</xdr:col>
      <xdr:colOff>307929</xdr:colOff>
      <xdr:row>7</xdr:row>
      <xdr:rowOff>160020</xdr:rowOff>
    </xdr:to>
    <xdr:cxnSp macro="">
      <xdr:nvCxnSpPr>
        <xdr:cNvPr id="17" name="直線コネクタ 16">
          <a:extLst>
            <a:ext uri="{FF2B5EF4-FFF2-40B4-BE49-F238E27FC236}">
              <a16:creationId xmlns:a16="http://schemas.microsoft.com/office/drawing/2014/main" id="{00000000-0008-0000-0100-000011000000}"/>
            </a:ext>
          </a:extLst>
        </xdr:cNvPr>
        <xdr:cNvCxnSpPr/>
      </xdr:nvCxnSpPr>
      <xdr:spPr>
        <a:xfrm>
          <a:off x="7051629" y="631508"/>
          <a:ext cx="0" cy="8620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427744</xdr:colOff>
      <xdr:row>3</xdr:row>
      <xdr:rowOff>47625</xdr:rowOff>
    </xdr:from>
    <xdr:to>
      <xdr:col>17</xdr:col>
      <xdr:colOff>277093</xdr:colOff>
      <xdr:row>7</xdr:row>
      <xdr:rowOff>178177</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6005584" y="619125"/>
          <a:ext cx="1015209" cy="8925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流動資産</a:t>
          </a:r>
        </a:p>
        <a:p>
          <a:r>
            <a:rPr kumimoji="1" lang="ja-JP" altLang="en-US" sz="800">
              <a:solidFill>
                <a:sysClr val="windowText" lastClr="000000"/>
              </a:solidFill>
            </a:rPr>
            <a:t>　現金預金・手形証券</a:t>
          </a:r>
        </a:p>
        <a:p>
          <a:r>
            <a:rPr kumimoji="1" lang="ja-JP" altLang="en-US" sz="800">
              <a:solidFill>
                <a:sysClr val="windowText" lastClr="000000"/>
              </a:solidFill>
            </a:rPr>
            <a:t>　売掛金・</a:t>
          </a:r>
          <a:r>
            <a:rPr kumimoji="1" lang="ja-JP" altLang="en-US" sz="800">
              <a:solidFill>
                <a:srgbClr val="FF0000"/>
              </a:solidFill>
            </a:rPr>
            <a:t>棚卸</a:t>
          </a:r>
        </a:p>
        <a:p>
          <a:r>
            <a:rPr kumimoji="1" lang="ja-JP" altLang="en-US" sz="800">
              <a:solidFill>
                <a:sysClr val="windowText" lastClr="000000"/>
              </a:solidFill>
            </a:rPr>
            <a:t>固定資産</a:t>
          </a:r>
        </a:p>
        <a:p>
          <a:r>
            <a:rPr kumimoji="1" lang="ja-JP" altLang="en-US" sz="800">
              <a:solidFill>
                <a:sysClr val="windowText" lastClr="000000"/>
              </a:solidFill>
            </a:rPr>
            <a:t>　</a:t>
          </a:r>
          <a:r>
            <a:rPr kumimoji="1" lang="ja-JP" altLang="en-US" sz="800">
              <a:solidFill>
                <a:srgbClr val="FF0000"/>
              </a:solidFill>
            </a:rPr>
            <a:t>土地建物</a:t>
          </a:r>
          <a:r>
            <a:rPr kumimoji="1" lang="ja-JP" altLang="en-US" sz="800">
              <a:solidFill>
                <a:sysClr val="windowText" lastClr="000000"/>
              </a:solidFill>
            </a:rPr>
            <a:t>・機械設備</a:t>
          </a:r>
        </a:p>
        <a:p>
          <a:r>
            <a:rPr kumimoji="1" lang="ja-JP" altLang="en-US" sz="800">
              <a:solidFill>
                <a:sysClr val="windowText" lastClr="000000"/>
              </a:solidFill>
            </a:rPr>
            <a:t>資産合計（総資産）</a:t>
          </a:r>
        </a:p>
      </xdr:txBody>
    </xdr:sp>
    <xdr:clientData/>
  </xdr:twoCellAnchor>
  <xdr:twoCellAnchor>
    <xdr:from>
      <xdr:col>17</xdr:col>
      <xdr:colOff>284484</xdr:colOff>
      <xdr:row>3</xdr:row>
      <xdr:rowOff>47625</xdr:rowOff>
    </xdr:from>
    <xdr:to>
      <xdr:col>20</xdr:col>
      <xdr:colOff>87538</xdr:colOff>
      <xdr:row>7</xdr:row>
      <xdr:rowOff>178177</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7028184" y="619125"/>
          <a:ext cx="968914" cy="8925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流動負債</a:t>
          </a:r>
        </a:p>
        <a:p>
          <a:r>
            <a:rPr kumimoji="1" lang="ja-JP" altLang="en-US" sz="800">
              <a:solidFill>
                <a:sysClr val="windowText" lastClr="000000"/>
              </a:solidFill>
            </a:rPr>
            <a:t>　手形・買掛・借入金</a:t>
          </a:r>
        </a:p>
        <a:p>
          <a:r>
            <a:rPr kumimoji="1" lang="ja-JP" altLang="en-US" sz="800">
              <a:solidFill>
                <a:sysClr val="windowText" lastClr="000000"/>
              </a:solidFill>
            </a:rPr>
            <a:t>固定負債</a:t>
          </a:r>
        </a:p>
        <a:p>
          <a:r>
            <a:rPr kumimoji="1" lang="ja-JP" altLang="en-US" sz="800">
              <a:solidFill>
                <a:sysClr val="windowText" lastClr="000000"/>
              </a:solidFill>
            </a:rPr>
            <a:t>　</a:t>
          </a:r>
          <a:r>
            <a:rPr kumimoji="1" lang="ja-JP" altLang="en-US" sz="800">
              <a:solidFill>
                <a:srgbClr val="FF0000"/>
              </a:solidFill>
            </a:rPr>
            <a:t>長期借入金</a:t>
          </a:r>
        </a:p>
        <a:p>
          <a:r>
            <a:rPr kumimoji="1" lang="ja-JP" altLang="en-US" sz="800">
              <a:solidFill>
                <a:sysClr val="windowText" lastClr="000000"/>
              </a:solidFill>
            </a:rPr>
            <a:t>負債合計（総負債）</a:t>
          </a:r>
        </a:p>
        <a:p>
          <a:r>
            <a:rPr kumimoji="1" lang="ja-JP" altLang="en-US" sz="800">
              <a:solidFill>
                <a:sysClr val="windowText" lastClr="000000"/>
              </a:solidFill>
            </a:rPr>
            <a:t>純資産（資本・剰余）</a:t>
          </a:r>
        </a:p>
      </xdr:txBody>
    </xdr:sp>
    <xdr:clientData/>
  </xdr:twoCellAnchor>
  <xdr:twoCellAnchor>
    <xdr:from>
      <xdr:col>15</xdr:col>
      <xdr:colOff>26621</xdr:colOff>
      <xdr:row>8</xdr:row>
      <xdr:rowOff>152400</xdr:rowOff>
    </xdr:from>
    <xdr:to>
      <xdr:col>20</xdr:col>
      <xdr:colOff>152400</xdr:colOff>
      <xdr:row>11</xdr:row>
      <xdr:rowOff>73343</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6061661" y="1676400"/>
          <a:ext cx="200029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純資産は自己資本であり、自己資本比率が</a:t>
          </a:r>
        </a:p>
        <a:p>
          <a:r>
            <a:rPr kumimoji="1" lang="en-US" altLang="ja-JP" sz="800"/>
            <a:t>40%</a:t>
          </a:r>
          <a:r>
            <a:rPr kumimoji="1" lang="ja-JP" altLang="en-US" sz="800"/>
            <a:t>以上あれば健全経営企業といわれる</a:t>
          </a:r>
        </a:p>
        <a:p>
          <a:r>
            <a:rPr kumimoji="1" lang="ja-JP" altLang="en-US" sz="800"/>
            <a:t>自己資本比率＝純資産</a:t>
          </a:r>
          <a:r>
            <a:rPr kumimoji="1" lang="en-US" altLang="ja-JP" sz="800"/>
            <a:t>÷</a:t>
          </a:r>
          <a:r>
            <a:rPr kumimoji="1" lang="ja-JP" altLang="en-US" sz="800"/>
            <a:t>総資産</a:t>
          </a:r>
        </a:p>
      </xdr:txBody>
    </xdr:sp>
    <xdr:clientData/>
  </xdr:twoCellAnchor>
  <xdr:twoCellAnchor>
    <xdr:from>
      <xdr:col>16</xdr:col>
      <xdr:colOff>122527</xdr:colOff>
      <xdr:row>7</xdr:row>
      <xdr:rowOff>123825</xdr:rowOff>
    </xdr:from>
    <xdr:to>
      <xdr:col>19</xdr:col>
      <xdr:colOff>141839</xdr:colOff>
      <xdr:row>8</xdr:row>
      <xdr:rowOff>159028</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6409027" y="1457325"/>
          <a:ext cx="118517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総資産＝総負債＋純資産</a:t>
          </a:r>
        </a:p>
      </xdr:txBody>
    </xdr:sp>
    <xdr:clientData/>
  </xdr:twoCellAnchor>
  <xdr:twoCellAnchor>
    <xdr:from>
      <xdr:col>20</xdr:col>
      <xdr:colOff>85147</xdr:colOff>
      <xdr:row>3</xdr:row>
      <xdr:rowOff>47625</xdr:rowOff>
    </xdr:from>
    <xdr:to>
      <xdr:col>22</xdr:col>
      <xdr:colOff>441960</xdr:colOff>
      <xdr:row>7</xdr:row>
      <xdr:rowOff>170034</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7994707" y="619125"/>
          <a:ext cx="1065473" cy="8844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rgbClr val="FF0000"/>
              </a:solidFill>
            </a:rPr>
            <a:t>要注意</a:t>
          </a:r>
        </a:p>
        <a:p>
          <a:r>
            <a:rPr kumimoji="1" lang="ja-JP" altLang="en-US" sz="800"/>
            <a:t>棚卸資産の不良在庫</a:t>
          </a:r>
        </a:p>
        <a:p>
          <a:r>
            <a:rPr kumimoji="1" lang="ja-JP" altLang="en-US" sz="800"/>
            <a:t>有価証券、土地建物</a:t>
          </a:r>
        </a:p>
        <a:p>
          <a:r>
            <a:rPr kumimoji="1" lang="ja-JP" altLang="en-US" sz="800"/>
            <a:t>の時価の下落</a:t>
          </a:r>
        </a:p>
        <a:p>
          <a:r>
            <a:rPr kumimoji="1" lang="ja-JP" altLang="en-US" sz="800"/>
            <a:t>短期・長期借入金の</a:t>
          </a:r>
        </a:p>
        <a:p>
          <a:r>
            <a:rPr kumimoji="1" lang="ja-JP" altLang="en-US" sz="800"/>
            <a:t>頻繁な運転資金繰り</a:t>
          </a:r>
        </a:p>
      </xdr:txBody>
    </xdr:sp>
    <xdr:clientData/>
  </xdr:twoCellAnchor>
  <xdr:twoCellAnchor>
    <xdr:from>
      <xdr:col>1</xdr:col>
      <xdr:colOff>76200</xdr:colOff>
      <xdr:row>16</xdr:row>
      <xdr:rowOff>187317</xdr:rowOff>
    </xdr:from>
    <xdr:to>
      <xdr:col>2</xdr:col>
      <xdr:colOff>590551</xdr:colOff>
      <xdr:row>36</xdr:row>
      <xdr:rowOff>179388</xdr:rowOff>
    </xdr:to>
    <xdr:grpSp>
      <xdr:nvGrpSpPr>
        <xdr:cNvPr id="53" name="グループ化 52">
          <a:extLst>
            <a:ext uri="{FF2B5EF4-FFF2-40B4-BE49-F238E27FC236}">
              <a16:creationId xmlns:a16="http://schemas.microsoft.com/office/drawing/2014/main" id="{00000000-0008-0000-0100-000035000000}"/>
            </a:ext>
          </a:extLst>
        </xdr:cNvPr>
        <xdr:cNvGrpSpPr/>
      </xdr:nvGrpSpPr>
      <xdr:grpSpPr>
        <a:xfrm>
          <a:off x="327660" y="3105777"/>
          <a:ext cx="1108711" cy="3802071"/>
          <a:chOff x="352425" y="3254367"/>
          <a:chExt cx="1171576" cy="3802071"/>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flipV="1">
            <a:off x="447675" y="4997439"/>
            <a:ext cx="0" cy="1076325"/>
          </a:xfrm>
          <a:prstGeom prst="straightConnector1">
            <a:avLst/>
          </a:prstGeom>
          <a:ln w="19050">
            <a:solidFill>
              <a:schemeClr val="accent1">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8" name="直線矢印コネクタ 47">
            <a:extLst>
              <a:ext uri="{FF2B5EF4-FFF2-40B4-BE49-F238E27FC236}">
                <a16:creationId xmlns:a16="http://schemas.microsoft.com/office/drawing/2014/main" id="{00000000-0008-0000-0100-000030000000}"/>
              </a:ext>
            </a:extLst>
          </xdr:cNvPr>
          <xdr:cNvCxnSpPr/>
        </xdr:nvCxnSpPr>
        <xdr:spPr>
          <a:xfrm flipV="1">
            <a:off x="447675" y="3830631"/>
            <a:ext cx="0" cy="130180"/>
          </a:xfrm>
          <a:prstGeom prst="straightConnector1">
            <a:avLst/>
          </a:prstGeom>
          <a:ln w="19050">
            <a:solidFill>
              <a:schemeClr val="accent1">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2" name="直線矢印コネクタ 41">
            <a:extLst>
              <a:ext uri="{FF2B5EF4-FFF2-40B4-BE49-F238E27FC236}">
                <a16:creationId xmlns:a16="http://schemas.microsoft.com/office/drawing/2014/main" id="{00000000-0008-0000-0100-00002A000000}"/>
              </a:ext>
            </a:extLst>
          </xdr:cNvPr>
          <xdr:cNvCxnSpPr/>
        </xdr:nvCxnSpPr>
        <xdr:spPr>
          <a:xfrm flipV="1">
            <a:off x="447675" y="4179878"/>
            <a:ext cx="0" cy="614362"/>
          </a:xfrm>
          <a:prstGeom prst="straightConnector1">
            <a:avLst/>
          </a:prstGeom>
          <a:ln w="19050">
            <a:solidFill>
              <a:schemeClr val="accent1">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352425" y="6408728"/>
            <a:ext cx="1171576" cy="64771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ysClr val="windowText" lastClr="000000"/>
                </a:solidFill>
              </a:rPr>
              <a:t>日々ロク</a:t>
            </a:r>
          </a:p>
          <a:p>
            <a:pPr algn="ctr"/>
            <a:r>
              <a:rPr kumimoji="1" lang="ja-JP" altLang="en-US" sz="800">
                <a:solidFill>
                  <a:sysClr val="windowText" lastClr="000000"/>
                </a:solidFill>
              </a:rPr>
              <a:t>自律目標管理の習慣化</a:t>
            </a:r>
          </a:p>
          <a:p>
            <a:pPr algn="ctr"/>
            <a:r>
              <a:rPr kumimoji="1" lang="ja-JP" altLang="en-US" sz="800">
                <a:solidFill>
                  <a:sysClr val="windowText" lastClr="000000"/>
                </a:solidFill>
              </a:rPr>
              <a:t>人材の確保と育成</a:t>
            </a:r>
          </a:p>
          <a:p>
            <a:pPr algn="ctr"/>
            <a:r>
              <a:rPr kumimoji="1" lang="ja-JP" altLang="en-US" sz="800">
                <a:solidFill>
                  <a:sysClr val="windowText" lastClr="000000"/>
                </a:solidFill>
              </a:rPr>
              <a:t>人事制度・基盤整備</a:t>
            </a:r>
          </a:p>
        </xdr:txBody>
      </xdr: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352425" y="6075357"/>
            <a:ext cx="1171576" cy="323850"/>
          </a:xfrm>
          <a:prstGeom prst="rect">
            <a:avLst/>
          </a:prstGeom>
          <a:solidFill>
            <a:schemeClr val="accent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chemeClr val="bg1"/>
                </a:solidFill>
              </a:rPr>
              <a:t>生産性の向上</a:t>
            </a:r>
          </a:p>
          <a:p>
            <a:pPr algn="ctr"/>
            <a:r>
              <a:rPr kumimoji="1" lang="ja-JP" altLang="en-US" sz="800">
                <a:solidFill>
                  <a:schemeClr val="bg1"/>
                </a:solidFill>
              </a:rPr>
              <a:t>高付加価値／労働時間</a:t>
            </a:r>
          </a:p>
        </xdr:txBody>
      </xdr:sp>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352425" y="4770427"/>
            <a:ext cx="1171576" cy="227012"/>
          </a:xfrm>
          <a:prstGeom prst="rect">
            <a:avLst/>
          </a:prstGeom>
          <a:solidFill>
            <a:schemeClr val="accent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chemeClr val="bg1"/>
                </a:solidFill>
              </a:rPr>
              <a:t>顧客満足策実現</a:t>
            </a:r>
          </a:p>
        </xdr:txBody>
      </xdr:sp>
      <xdr:cxnSp macro="">
        <xdr:nvCxnSpPr>
          <xdr:cNvPr id="37" name="直線コネクタ 36">
            <a:extLst>
              <a:ext uri="{FF2B5EF4-FFF2-40B4-BE49-F238E27FC236}">
                <a16:creationId xmlns:a16="http://schemas.microsoft.com/office/drawing/2014/main" id="{00000000-0008-0000-0100-000025000000}"/>
              </a:ext>
            </a:extLst>
          </xdr:cNvPr>
          <xdr:cNvCxnSpPr/>
        </xdr:nvCxnSpPr>
        <xdr:spPr>
          <a:xfrm>
            <a:off x="442917" y="5183174"/>
            <a:ext cx="95250" cy="0"/>
          </a:xfrm>
          <a:prstGeom prst="line">
            <a:avLst/>
          </a:prstGeom>
          <a:ln w="1905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id="{00000000-0008-0000-0100-000026000000}"/>
              </a:ext>
            </a:extLst>
          </xdr:cNvPr>
          <xdr:cNvCxnSpPr/>
        </xdr:nvCxnSpPr>
        <xdr:spPr>
          <a:xfrm>
            <a:off x="442917" y="5421299"/>
            <a:ext cx="95250" cy="0"/>
          </a:xfrm>
          <a:prstGeom prst="line">
            <a:avLst/>
          </a:prstGeom>
          <a:ln w="1905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a:xfrm>
            <a:off x="442917" y="5659424"/>
            <a:ext cx="95250" cy="0"/>
          </a:xfrm>
          <a:prstGeom prst="line">
            <a:avLst/>
          </a:prstGeom>
          <a:ln w="1905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a:extLst>
              <a:ext uri="{FF2B5EF4-FFF2-40B4-BE49-F238E27FC236}">
                <a16:creationId xmlns:a16="http://schemas.microsoft.com/office/drawing/2014/main" id="{00000000-0008-0000-0100-000028000000}"/>
              </a:ext>
            </a:extLst>
          </xdr:cNvPr>
          <xdr:cNvCxnSpPr/>
        </xdr:nvCxnSpPr>
        <xdr:spPr>
          <a:xfrm>
            <a:off x="442917" y="5889611"/>
            <a:ext cx="95250" cy="0"/>
          </a:xfrm>
          <a:prstGeom prst="line">
            <a:avLst/>
          </a:prstGeom>
          <a:ln w="1905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523875" y="5788014"/>
            <a:ext cx="1000126" cy="20955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800">
                <a:solidFill>
                  <a:sysClr val="windowText" lastClr="000000"/>
                </a:solidFill>
              </a:rPr>
              <a:t>総務／ＩＴ自動標準化</a:t>
            </a:r>
          </a:p>
        </xdr:txBody>
      </xdr:sp>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523875" y="5549889"/>
            <a:ext cx="1000126" cy="20955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800">
                <a:solidFill>
                  <a:sysClr val="windowText" lastClr="000000"/>
                </a:solidFill>
              </a:rPr>
              <a:t>製造／ＡＩ・ＩｏＴ省力化</a:t>
            </a:r>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523875" y="5311764"/>
            <a:ext cx="1000126" cy="20955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800">
                <a:solidFill>
                  <a:sysClr val="windowText" lastClr="000000"/>
                </a:solidFill>
              </a:rPr>
              <a:t>開発／新製商品開発</a:t>
            </a:r>
          </a:p>
        </xdr:txBody>
      </xdr:sp>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523875" y="5073639"/>
            <a:ext cx="1000126" cy="20955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800">
                <a:solidFill>
                  <a:sysClr val="windowText" lastClr="000000"/>
                </a:solidFill>
              </a:rPr>
              <a:t>営業／情報収集提案</a:t>
            </a:r>
          </a:p>
        </xdr:txBody>
      </xdr:sp>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352425" y="3952865"/>
            <a:ext cx="1171576" cy="227012"/>
          </a:xfrm>
          <a:prstGeom prst="rect">
            <a:avLst/>
          </a:prstGeom>
          <a:solidFill>
            <a:schemeClr val="accent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chemeClr val="bg1"/>
                </a:solidFill>
              </a:rPr>
              <a:t>商圏シェアアップ</a:t>
            </a:r>
          </a:p>
        </xdr:txBody>
      </xdr:sp>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442917" y="4365612"/>
            <a:ext cx="95250" cy="0"/>
          </a:xfrm>
          <a:prstGeom prst="line">
            <a:avLst/>
          </a:prstGeom>
          <a:ln w="1905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442917" y="4603737"/>
            <a:ext cx="95250" cy="0"/>
          </a:xfrm>
          <a:prstGeom prst="line">
            <a:avLst/>
          </a:prstGeom>
          <a:ln w="1905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5" name="正方形/長方形 44">
            <a:extLst>
              <a:ext uri="{FF2B5EF4-FFF2-40B4-BE49-F238E27FC236}">
                <a16:creationId xmlns:a16="http://schemas.microsoft.com/office/drawing/2014/main" id="{00000000-0008-0000-0100-00002D000000}"/>
              </a:ext>
            </a:extLst>
          </xdr:cNvPr>
          <xdr:cNvSpPr/>
        </xdr:nvSpPr>
        <xdr:spPr>
          <a:xfrm>
            <a:off x="523875" y="4494202"/>
            <a:ext cx="1000126" cy="20955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800">
                <a:solidFill>
                  <a:sysClr val="windowText" lastClr="000000"/>
                </a:solidFill>
              </a:rPr>
              <a:t>コストリーダーシップ</a:t>
            </a: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a:xfrm>
            <a:off x="523875" y="4256077"/>
            <a:ext cx="1000126" cy="20955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800">
                <a:solidFill>
                  <a:sysClr val="windowText" lastClr="000000"/>
                </a:solidFill>
              </a:rPr>
              <a:t>リピート顧客の増大</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352425" y="3595681"/>
            <a:ext cx="1171576" cy="227012"/>
          </a:xfrm>
          <a:prstGeom prst="rect">
            <a:avLst/>
          </a:prstGeom>
          <a:solidFill>
            <a:schemeClr val="accent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chemeClr val="bg1"/>
                </a:solidFill>
              </a:rPr>
              <a:t>収益性の向上</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352425" y="3254367"/>
            <a:ext cx="1171576" cy="341313"/>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800" b="0">
                <a:solidFill>
                  <a:sysClr val="windowText" lastClr="000000"/>
                </a:solidFill>
              </a:rPr>
              <a:t>利益の再投資</a:t>
            </a:r>
          </a:p>
          <a:p>
            <a:pPr algn="ctr"/>
            <a:r>
              <a:rPr kumimoji="1" lang="ja-JP" altLang="en-US" sz="800" b="0">
                <a:solidFill>
                  <a:sysClr val="windowText" lastClr="000000"/>
                </a:solidFill>
              </a:rPr>
              <a:t>設備投資・待遇改善</a:t>
            </a:r>
          </a:p>
        </xdr:txBody>
      </xdr:sp>
    </xdr:grpSp>
    <xdr:clientData/>
  </xdr:twoCellAnchor>
  <xdr:twoCellAnchor>
    <xdr:from>
      <xdr:col>7</xdr:col>
      <xdr:colOff>47626</xdr:colOff>
      <xdr:row>36</xdr:row>
      <xdr:rowOff>180975</xdr:rowOff>
    </xdr:from>
    <xdr:to>
      <xdr:col>16</xdr:col>
      <xdr:colOff>285751</xdr:colOff>
      <xdr:row>49</xdr:row>
      <xdr:rowOff>129540</xdr:rowOff>
    </xdr:to>
    <xdr:graphicFrame macro="">
      <xdr:nvGraphicFramePr>
        <xdr:cNvPr id="54" name="グラフ 53">
          <a:extLst>
            <a:ext uri="{FF2B5EF4-FFF2-40B4-BE49-F238E27FC236}">
              <a16:creationId xmlns:a16="http://schemas.microsoft.com/office/drawing/2014/main" id="{00000000-0008-0000-0100-00003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295275</xdr:colOff>
      <xdr:row>36</xdr:row>
      <xdr:rowOff>190499</xdr:rowOff>
    </xdr:from>
    <xdr:to>
      <xdr:col>23</xdr:col>
      <xdr:colOff>1905</xdr:colOff>
      <xdr:row>43</xdr:row>
      <xdr:rowOff>160020</xdr:rowOff>
    </xdr:to>
    <xdr:graphicFrame macro="">
      <xdr:nvGraphicFramePr>
        <xdr:cNvPr id="55" name="グラフ 54">
          <a:extLst>
            <a:ext uri="{FF2B5EF4-FFF2-40B4-BE49-F238E27FC236}">
              <a16:creationId xmlns:a16="http://schemas.microsoft.com/office/drawing/2014/main" id="{00000000-0008-0000-0100-00003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314325</xdr:colOff>
      <xdr:row>42</xdr:row>
      <xdr:rowOff>76201</xdr:rowOff>
    </xdr:from>
    <xdr:to>
      <xdr:col>22</xdr:col>
      <xdr:colOff>476250</xdr:colOff>
      <xdr:row>49</xdr:row>
      <xdr:rowOff>57150</xdr:rowOff>
    </xdr:to>
    <xdr:graphicFrame macro="">
      <xdr:nvGraphicFramePr>
        <xdr:cNvPr id="56" name="グラフ 55">
          <a:extLst>
            <a:ext uri="{FF2B5EF4-FFF2-40B4-BE49-F238E27FC236}">
              <a16:creationId xmlns:a16="http://schemas.microsoft.com/office/drawing/2014/main" id="{00000000-0008-0000-0100-00003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144780</xdr:colOff>
      <xdr:row>2</xdr:row>
      <xdr:rowOff>28574</xdr:rowOff>
    </xdr:from>
    <xdr:to>
      <xdr:col>14</xdr:col>
      <xdr:colOff>413687</xdr:colOff>
      <xdr:row>8</xdr:row>
      <xdr:rowOff>133349</xdr:rowOff>
    </xdr:to>
    <xdr:sp macro="" textlink="">
      <xdr:nvSpPr>
        <xdr:cNvPr id="2" name="正方形/長方形 1">
          <a:extLst>
            <a:ext uri="{FF2B5EF4-FFF2-40B4-BE49-F238E27FC236}">
              <a16:creationId xmlns:a16="http://schemas.microsoft.com/office/drawing/2014/main" id="{B977698B-0002-4856-897E-4A7E47D6D4AC}"/>
            </a:ext>
          </a:extLst>
        </xdr:cNvPr>
        <xdr:cNvSpPr/>
      </xdr:nvSpPr>
      <xdr:spPr>
        <a:xfrm>
          <a:off x="4099560" y="318134"/>
          <a:ext cx="1891967" cy="1247775"/>
        </a:xfrm>
        <a:prstGeom prst="rect">
          <a:avLst/>
        </a:prstGeom>
        <a:solidFill>
          <a:sysClr val="window" lastClr="FFFFFF"/>
        </a:solidFill>
        <a:ln>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383673</xdr:colOff>
      <xdr:row>2</xdr:row>
      <xdr:rowOff>19050</xdr:rowOff>
    </xdr:from>
    <xdr:to>
      <xdr:col>14</xdr:col>
      <xdr:colOff>207356</xdr:colOff>
      <xdr:row>3</xdr:row>
      <xdr:rowOff>70924</xdr:rowOff>
    </xdr:to>
    <xdr:sp macro="" textlink="">
      <xdr:nvSpPr>
        <xdr:cNvPr id="3" name="テキスト ボックス 2">
          <a:extLst>
            <a:ext uri="{FF2B5EF4-FFF2-40B4-BE49-F238E27FC236}">
              <a16:creationId xmlns:a16="http://schemas.microsoft.com/office/drawing/2014/main" id="{24F64BA8-5B89-44ED-A1F9-A8CE49009BCC}"/>
            </a:ext>
          </a:extLst>
        </xdr:cNvPr>
        <xdr:cNvSpPr txBox="1"/>
      </xdr:nvSpPr>
      <xdr:spPr>
        <a:xfrm>
          <a:off x="4338453" y="308610"/>
          <a:ext cx="144674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損益計算書</a:t>
          </a:r>
          <a:r>
            <a:rPr kumimoji="1" lang="en-US" altLang="ja-JP" sz="900"/>
            <a:t>(PL)</a:t>
          </a:r>
          <a:r>
            <a:rPr kumimoji="1" lang="ja-JP" altLang="en-US" sz="600"/>
            <a:t>　</a:t>
          </a:r>
          <a:r>
            <a:rPr kumimoji="1" lang="ja-JP" altLang="en-US" sz="600">
              <a:solidFill>
                <a:srgbClr val="FF0000"/>
              </a:solidFill>
            </a:rPr>
            <a:t>赤字は五つの利益</a:t>
          </a:r>
        </a:p>
      </xdr:txBody>
    </xdr:sp>
    <xdr:clientData/>
  </xdr:twoCellAnchor>
  <xdr:twoCellAnchor>
    <xdr:from>
      <xdr:col>10</xdr:col>
      <xdr:colOff>266700</xdr:colOff>
      <xdr:row>3</xdr:row>
      <xdr:rowOff>57150</xdr:rowOff>
    </xdr:from>
    <xdr:to>
      <xdr:col>14</xdr:col>
      <xdr:colOff>340034</xdr:colOff>
      <xdr:row>3</xdr:row>
      <xdr:rowOff>57150</xdr:rowOff>
    </xdr:to>
    <xdr:cxnSp macro="">
      <xdr:nvCxnSpPr>
        <xdr:cNvPr id="4" name="直線コネクタ 3">
          <a:extLst>
            <a:ext uri="{FF2B5EF4-FFF2-40B4-BE49-F238E27FC236}">
              <a16:creationId xmlns:a16="http://schemas.microsoft.com/office/drawing/2014/main" id="{FBF6D73D-9565-4A31-8A20-5E7D378147EC}"/>
            </a:ext>
          </a:extLst>
        </xdr:cNvPr>
        <xdr:cNvCxnSpPr/>
      </xdr:nvCxnSpPr>
      <xdr:spPr>
        <a:xfrm>
          <a:off x="4221480" y="537210"/>
          <a:ext cx="169639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229873</xdr:colOff>
      <xdr:row>3</xdr:row>
      <xdr:rowOff>60008</xdr:rowOff>
    </xdr:from>
    <xdr:to>
      <xdr:col>12</xdr:col>
      <xdr:colOff>229873</xdr:colOff>
      <xdr:row>8</xdr:row>
      <xdr:rowOff>64770</xdr:rowOff>
    </xdr:to>
    <xdr:cxnSp macro="">
      <xdr:nvCxnSpPr>
        <xdr:cNvPr id="5" name="直線コネクタ 4">
          <a:extLst>
            <a:ext uri="{FF2B5EF4-FFF2-40B4-BE49-F238E27FC236}">
              <a16:creationId xmlns:a16="http://schemas.microsoft.com/office/drawing/2014/main" id="{B3905C99-3CFC-4D79-B63E-3CAF3A36C6AB}"/>
            </a:ext>
          </a:extLst>
        </xdr:cNvPr>
        <xdr:cNvCxnSpPr/>
      </xdr:nvCxnSpPr>
      <xdr:spPr>
        <a:xfrm>
          <a:off x="5099053" y="540068"/>
          <a:ext cx="0" cy="9572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128708</xdr:colOff>
      <xdr:row>3</xdr:row>
      <xdr:rowOff>47625</xdr:rowOff>
    </xdr:from>
    <xdr:to>
      <xdr:col>12</xdr:col>
      <xdr:colOff>204691</xdr:colOff>
      <xdr:row>8</xdr:row>
      <xdr:rowOff>121047</xdr:rowOff>
    </xdr:to>
    <xdr:sp macro="" textlink="">
      <xdr:nvSpPr>
        <xdr:cNvPr id="6" name="テキスト ボックス 5">
          <a:extLst>
            <a:ext uri="{FF2B5EF4-FFF2-40B4-BE49-F238E27FC236}">
              <a16:creationId xmlns:a16="http://schemas.microsoft.com/office/drawing/2014/main" id="{FF27750F-7BD8-40A9-A747-696E7CFB5EF0}"/>
            </a:ext>
          </a:extLst>
        </xdr:cNvPr>
        <xdr:cNvSpPr txBox="1"/>
      </xdr:nvSpPr>
      <xdr:spPr>
        <a:xfrm>
          <a:off x="4083488" y="527685"/>
          <a:ext cx="990383" cy="10259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a:t>
          </a:r>
          <a:r>
            <a:rPr kumimoji="1" lang="ja-JP" altLang="en-US" sz="800"/>
            <a:t>売上高</a:t>
          </a:r>
        </a:p>
        <a:p>
          <a:r>
            <a:rPr kumimoji="1" lang="en-US" altLang="ja-JP" sz="800"/>
            <a:t>b.</a:t>
          </a:r>
          <a:r>
            <a:rPr kumimoji="1" lang="ja-JP" altLang="en-US" sz="800"/>
            <a:t>変動費（外注仕入）</a:t>
          </a:r>
        </a:p>
        <a:p>
          <a:r>
            <a:rPr kumimoji="1" lang="en-US" altLang="ja-JP" sz="800"/>
            <a:t>c.</a:t>
          </a:r>
          <a:r>
            <a:rPr kumimoji="1" lang="ja-JP" altLang="en-US" sz="800"/>
            <a:t>付加価値額（粗利）</a:t>
          </a:r>
        </a:p>
        <a:p>
          <a:r>
            <a:rPr kumimoji="1" lang="ja-JP" altLang="en-US" sz="800"/>
            <a:t>　</a:t>
          </a:r>
          <a:r>
            <a:rPr kumimoji="1" lang="en-US" altLang="ja-JP" sz="800"/>
            <a:t>c=a-b</a:t>
          </a:r>
          <a:r>
            <a:rPr kumimoji="1" lang="ja-JP" altLang="en-US" sz="800"/>
            <a:t>（</a:t>
          </a:r>
          <a:r>
            <a:rPr kumimoji="1" lang="ja-JP" altLang="en-US" sz="800">
              <a:solidFill>
                <a:srgbClr val="FF0000"/>
              </a:solidFill>
            </a:rPr>
            <a:t>売上総利益</a:t>
          </a:r>
          <a:r>
            <a:rPr kumimoji="1" lang="ja-JP" altLang="en-US" sz="800"/>
            <a:t>）</a:t>
          </a:r>
          <a:endParaRPr kumimoji="1" lang="en-US" altLang="ja-JP" sz="800"/>
        </a:p>
        <a:p>
          <a:r>
            <a:rPr kumimoji="1" lang="en-US" altLang="ja-JP" sz="800"/>
            <a:t>d.</a:t>
          </a:r>
          <a:r>
            <a:rPr kumimoji="1" lang="ja-JP" altLang="en-US" sz="800"/>
            <a:t>固定費</a:t>
          </a:r>
        </a:p>
        <a:p>
          <a:r>
            <a:rPr kumimoji="1" lang="en-US" altLang="ja-JP" sz="800"/>
            <a:t>e.</a:t>
          </a:r>
          <a:r>
            <a:rPr kumimoji="1" lang="ja-JP" altLang="en-US" sz="800">
              <a:solidFill>
                <a:srgbClr val="FF0000"/>
              </a:solidFill>
            </a:rPr>
            <a:t>営業利益</a:t>
          </a:r>
          <a:endParaRPr kumimoji="1" lang="en-US" altLang="ja-JP" sz="800">
            <a:solidFill>
              <a:srgbClr val="FF0000"/>
            </a:solidFill>
          </a:endParaRPr>
        </a:p>
        <a:p>
          <a:r>
            <a:rPr kumimoji="1" lang="ja-JP" altLang="en-US" sz="800"/>
            <a:t>　</a:t>
          </a:r>
          <a:r>
            <a:rPr kumimoji="1" lang="en-US" altLang="ja-JP" sz="800"/>
            <a:t>e=c-d</a:t>
          </a:r>
          <a:endParaRPr kumimoji="1" lang="ja-JP" altLang="en-US" sz="800"/>
        </a:p>
      </xdr:txBody>
    </xdr:sp>
    <xdr:clientData/>
  </xdr:twoCellAnchor>
  <xdr:twoCellAnchor>
    <xdr:from>
      <xdr:col>12</xdr:col>
      <xdr:colOff>231241</xdr:colOff>
      <xdr:row>3</xdr:row>
      <xdr:rowOff>47625</xdr:rowOff>
    </xdr:from>
    <xdr:to>
      <xdr:col>14</xdr:col>
      <xdr:colOff>451795</xdr:colOff>
      <xdr:row>8</xdr:row>
      <xdr:rowOff>112904</xdr:rowOff>
    </xdr:to>
    <xdr:sp macro="" textlink="">
      <xdr:nvSpPr>
        <xdr:cNvPr id="7" name="テキスト ボックス 6">
          <a:extLst>
            <a:ext uri="{FF2B5EF4-FFF2-40B4-BE49-F238E27FC236}">
              <a16:creationId xmlns:a16="http://schemas.microsoft.com/office/drawing/2014/main" id="{F5454B7E-D44A-4C90-B85A-9BB8D196B31C}"/>
            </a:ext>
          </a:extLst>
        </xdr:cNvPr>
        <xdr:cNvSpPr txBox="1"/>
      </xdr:nvSpPr>
      <xdr:spPr>
        <a:xfrm>
          <a:off x="5100421" y="527685"/>
          <a:ext cx="929214" cy="10177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f.</a:t>
          </a:r>
          <a:r>
            <a:rPr kumimoji="1" lang="ja-JP" altLang="en-US" sz="800"/>
            <a:t>営業外損益</a:t>
          </a:r>
        </a:p>
        <a:p>
          <a:r>
            <a:rPr kumimoji="1" lang="en-US" altLang="ja-JP" sz="800"/>
            <a:t>g.</a:t>
          </a:r>
          <a:r>
            <a:rPr kumimoji="1" lang="ja-JP" altLang="en-US" sz="800">
              <a:solidFill>
                <a:srgbClr val="FF0000"/>
              </a:solidFill>
            </a:rPr>
            <a:t>経常利益 </a:t>
          </a:r>
          <a:r>
            <a:rPr kumimoji="1" lang="en-US" altLang="ja-JP" sz="800"/>
            <a:t>e-f</a:t>
          </a:r>
          <a:endParaRPr kumimoji="1" lang="ja-JP" altLang="en-US" sz="800"/>
        </a:p>
        <a:p>
          <a:r>
            <a:rPr kumimoji="1" lang="en-US" altLang="ja-JP" sz="800"/>
            <a:t>h.</a:t>
          </a:r>
          <a:r>
            <a:rPr kumimoji="1" lang="ja-JP" altLang="en-US" sz="800"/>
            <a:t>特別損益</a:t>
          </a:r>
        </a:p>
        <a:p>
          <a:r>
            <a:rPr kumimoji="1" lang="en-US" altLang="ja-JP" sz="800"/>
            <a:t>k.</a:t>
          </a:r>
          <a:r>
            <a:rPr kumimoji="1" lang="ja-JP" altLang="en-US" sz="800">
              <a:solidFill>
                <a:srgbClr val="FF0000"/>
              </a:solidFill>
            </a:rPr>
            <a:t>税引前利益 </a:t>
          </a:r>
          <a:r>
            <a:rPr kumimoji="1" lang="en-US" altLang="ja-JP" sz="800"/>
            <a:t>g-h</a:t>
          </a:r>
          <a:endParaRPr kumimoji="1" lang="ja-JP" altLang="en-US" sz="800"/>
        </a:p>
        <a:p>
          <a:r>
            <a:rPr kumimoji="1" lang="en-US" altLang="ja-JP" sz="800"/>
            <a:t>m.</a:t>
          </a:r>
          <a:r>
            <a:rPr kumimoji="1" lang="ja-JP" altLang="en-US" sz="800"/>
            <a:t>法人税など</a:t>
          </a:r>
        </a:p>
        <a:p>
          <a:r>
            <a:rPr kumimoji="1" lang="en-US" altLang="ja-JP" sz="800"/>
            <a:t>n.</a:t>
          </a:r>
          <a:r>
            <a:rPr kumimoji="1" lang="ja-JP" altLang="en-US" sz="800">
              <a:solidFill>
                <a:srgbClr val="FF0000"/>
              </a:solidFill>
            </a:rPr>
            <a:t>当期純利益</a:t>
          </a:r>
        </a:p>
        <a:p>
          <a:r>
            <a:rPr kumimoji="1" lang="ja-JP" altLang="en-US" sz="800">
              <a:solidFill>
                <a:sysClr val="windowText" lastClr="000000"/>
              </a:solidFill>
            </a:rPr>
            <a:t>　</a:t>
          </a:r>
          <a:r>
            <a:rPr kumimoji="1" lang="en-US" altLang="ja-JP" sz="800">
              <a:solidFill>
                <a:sysClr val="windowText" lastClr="000000"/>
              </a:solidFill>
            </a:rPr>
            <a:t>n=k-m</a:t>
          </a:r>
          <a:endParaRPr kumimoji="1" lang="ja-JP" altLang="en-US" sz="800">
            <a:solidFill>
              <a:sysClr val="windowText" lastClr="000000"/>
            </a:solidFill>
          </a:endParaRPr>
        </a:p>
      </xdr:txBody>
    </xdr:sp>
    <xdr:clientData/>
  </xdr:twoCellAnchor>
  <xdr:twoCellAnchor>
    <xdr:from>
      <xdr:col>9</xdr:col>
      <xdr:colOff>222885</xdr:colOff>
      <xdr:row>8</xdr:row>
      <xdr:rowOff>152400</xdr:rowOff>
    </xdr:from>
    <xdr:to>
      <xdr:col>15</xdr:col>
      <xdr:colOff>45720</xdr:colOff>
      <xdr:row>11</xdr:row>
      <xdr:rowOff>73343</xdr:rowOff>
    </xdr:to>
    <xdr:sp macro="" textlink="">
      <xdr:nvSpPr>
        <xdr:cNvPr id="8" name="テキスト ボックス 7">
          <a:extLst>
            <a:ext uri="{FF2B5EF4-FFF2-40B4-BE49-F238E27FC236}">
              <a16:creationId xmlns:a16="http://schemas.microsoft.com/office/drawing/2014/main" id="{7C42B149-F9A6-41F2-B599-24810A7BFBF0}"/>
            </a:ext>
          </a:extLst>
        </xdr:cNvPr>
        <xdr:cNvSpPr txBox="1"/>
      </xdr:nvSpPr>
      <xdr:spPr>
        <a:xfrm>
          <a:off x="3926205" y="1584960"/>
          <a:ext cx="2154555"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管理会計では売上原価は変動費（売上に比例）</a:t>
          </a:r>
        </a:p>
        <a:p>
          <a:r>
            <a:rPr kumimoji="1" lang="ja-JP" altLang="en-US" sz="800"/>
            <a:t>販管費は固定費（売上に関連しないコスト）。</a:t>
          </a:r>
        </a:p>
        <a:p>
          <a:r>
            <a:rPr kumimoji="1" lang="ja-JP" altLang="en-US" sz="800"/>
            <a:t>変動費は外注仕入として付加価値額を算出。</a:t>
          </a:r>
        </a:p>
      </xdr:txBody>
    </xdr:sp>
    <xdr:clientData/>
  </xdr:twoCellAnchor>
  <xdr:twoCellAnchor>
    <xdr:from>
      <xdr:col>15</xdr:col>
      <xdr:colOff>15240</xdr:colOff>
      <xdr:row>2</xdr:row>
      <xdr:rowOff>28574</xdr:rowOff>
    </xdr:from>
    <xdr:to>
      <xdr:col>20</xdr:col>
      <xdr:colOff>114300</xdr:colOff>
      <xdr:row>8</xdr:row>
      <xdr:rowOff>133349</xdr:rowOff>
    </xdr:to>
    <xdr:sp macro="" textlink="">
      <xdr:nvSpPr>
        <xdr:cNvPr id="9" name="正方形/長方形 8">
          <a:extLst>
            <a:ext uri="{FF2B5EF4-FFF2-40B4-BE49-F238E27FC236}">
              <a16:creationId xmlns:a16="http://schemas.microsoft.com/office/drawing/2014/main" id="{FEC7791C-A4E5-4EDD-8907-E447DDFBF761}"/>
            </a:ext>
          </a:extLst>
        </xdr:cNvPr>
        <xdr:cNvSpPr/>
      </xdr:nvSpPr>
      <xdr:spPr>
        <a:xfrm>
          <a:off x="6050280" y="318134"/>
          <a:ext cx="1973580" cy="1247775"/>
        </a:xfrm>
        <a:prstGeom prst="rect">
          <a:avLst/>
        </a:prstGeom>
        <a:solidFill>
          <a:sysClr val="window" lastClr="FFFFFF"/>
        </a:solidFill>
        <a:ln>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301501</xdr:colOff>
      <xdr:row>2</xdr:row>
      <xdr:rowOff>19050</xdr:rowOff>
    </xdr:from>
    <xdr:to>
      <xdr:col>18</xdr:col>
      <xdr:colOff>242300</xdr:colOff>
      <xdr:row>3</xdr:row>
      <xdr:rowOff>70924</xdr:rowOff>
    </xdr:to>
    <xdr:sp macro="" textlink="">
      <xdr:nvSpPr>
        <xdr:cNvPr id="10" name="テキスト ボックス 9">
          <a:extLst>
            <a:ext uri="{FF2B5EF4-FFF2-40B4-BE49-F238E27FC236}">
              <a16:creationId xmlns:a16="http://schemas.microsoft.com/office/drawing/2014/main" id="{58A4982D-A8B5-43D2-AF1E-C9D6F21D4614}"/>
            </a:ext>
          </a:extLst>
        </xdr:cNvPr>
        <xdr:cNvSpPr txBox="1"/>
      </xdr:nvSpPr>
      <xdr:spPr>
        <a:xfrm>
          <a:off x="6588001" y="308610"/>
          <a:ext cx="85519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貸借対照表</a:t>
          </a:r>
          <a:r>
            <a:rPr kumimoji="1" lang="en-US" altLang="ja-JP" sz="900"/>
            <a:t>(BS)</a:t>
          </a:r>
          <a:endParaRPr kumimoji="1" lang="ja-JP" altLang="en-US" sz="900"/>
        </a:p>
      </xdr:txBody>
    </xdr:sp>
    <xdr:clientData/>
  </xdr:twoCellAnchor>
  <xdr:twoCellAnchor>
    <xdr:from>
      <xdr:col>16</xdr:col>
      <xdr:colOff>4145</xdr:colOff>
      <xdr:row>3</xdr:row>
      <xdr:rowOff>57150</xdr:rowOff>
    </xdr:from>
    <xdr:to>
      <xdr:col>19</xdr:col>
      <xdr:colOff>402850</xdr:colOff>
      <xdr:row>3</xdr:row>
      <xdr:rowOff>57150</xdr:rowOff>
    </xdr:to>
    <xdr:cxnSp macro="">
      <xdr:nvCxnSpPr>
        <xdr:cNvPr id="11" name="直線コネクタ 10">
          <a:extLst>
            <a:ext uri="{FF2B5EF4-FFF2-40B4-BE49-F238E27FC236}">
              <a16:creationId xmlns:a16="http://schemas.microsoft.com/office/drawing/2014/main" id="{2D291446-D15C-4D6B-8D3B-A97B740AF321}"/>
            </a:ext>
          </a:extLst>
        </xdr:cNvPr>
        <xdr:cNvCxnSpPr/>
      </xdr:nvCxnSpPr>
      <xdr:spPr>
        <a:xfrm>
          <a:off x="6290645" y="537210"/>
          <a:ext cx="156456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307929</xdr:colOff>
      <xdr:row>3</xdr:row>
      <xdr:rowOff>60008</xdr:rowOff>
    </xdr:from>
    <xdr:to>
      <xdr:col>17</xdr:col>
      <xdr:colOff>307929</xdr:colOff>
      <xdr:row>7</xdr:row>
      <xdr:rowOff>160020</xdr:rowOff>
    </xdr:to>
    <xdr:cxnSp macro="">
      <xdr:nvCxnSpPr>
        <xdr:cNvPr id="12" name="直線コネクタ 11">
          <a:extLst>
            <a:ext uri="{FF2B5EF4-FFF2-40B4-BE49-F238E27FC236}">
              <a16:creationId xmlns:a16="http://schemas.microsoft.com/office/drawing/2014/main" id="{496CD247-E4F9-41E9-9E4B-F123A846E073}"/>
            </a:ext>
          </a:extLst>
        </xdr:cNvPr>
        <xdr:cNvCxnSpPr/>
      </xdr:nvCxnSpPr>
      <xdr:spPr>
        <a:xfrm>
          <a:off x="7051629" y="540068"/>
          <a:ext cx="0" cy="8620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427744</xdr:colOff>
      <xdr:row>3</xdr:row>
      <xdr:rowOff>47625</xdr:rowOff>
    </xdr:from>
    <xdr:to>
      <xdr:col>17</xdr:col>
      <xdr:colOff>277093</xdr:colOff>
      <xdr:row>7</xdr:row>
      <xdr:rowOff>178177</xdr:rowOff>
    </xdr:to>
    <xdr:sp macro="" textlink="">
      <xdr:nvSpPr>
        <xdr:cNvPr id="13" name="テキスト ボックス 12">
          <a:extLst>
            <a:ext uri="{FF2B5EF4-FFF2-40B4-BE49-F238E27FC236}">
              <a16:creationId xmlns:a16="http://schemas.microsoft.com/office/drawing/2014/main" id="{4E232689-4CC6-4720-AD1D-8D17B23A8254}"/>
            </a:ext>
          </a:extLst>
        </xdr:cNvPr>
        <xdr:cNvSpPr txBox="1"/>
      </xdr:nvSpPr>
      <xdr:spPr>
        <a:xfrm>
          <a:off x="6005584" y="527685"/>
          <a:ext cx="1015209" cy="8925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流動資産</a:t>
          </a:r>
        </a:p>
        <a:p>
          <a:r>
            <a:rPr kumimoji="1" lang="ja-JP" altLang="en-US" sz="800">
              <a:solidFill>
                <a:sysClr val="windowText" lastClr="000000"/>
              </a:solidFill>
            </a:rPr>
            <a:t>　現金預金・手形証券</a:t>
          </a:r>
        </a:p>
        <a:p>
          <a:r>
            <a:rPr kumimoji="1" lang="ja-JP" altLang="en-US" sz="800">
              <a:solidFill>
                <a:sysClr val="windowText" lastClr="000000"/>
              </a:solidFill>
            </a:rPr>
            <a:t>　売掛金・</a:t>
          </a:r>
          <a:r>
            <a:rPr kumimoji="1" lang="ja-JP" altLang="en-US" sz="800">
              <a:solidFill>
                <a:srgbClr val="FF0000"/>
              </a:solidFill>
            </a:rPr>
            <a:t>棚卸</a:t>
          </a:r>
        </a:p>
        <a:p>
          <a:r>
            <a:rPr kumimoji="1" lang="ja-JP" altLang="en-US" sz="800">
              <a:solidFill>
                <a:sysClr val="windowText" lastClr="000000"/>
              </a:solidFill>
            </a:rPr>
            <a:t>固定資産</a:t>
          </a:r>
        </a:p>
        <a:p>
          <a:r>
            <a:rPr kumimoji="1" lang="ja-JP" altLang="en-US" sz="800">
              <a:solidFill>
                <a:sysClr val="windowText" lastClr="000000"/>
              </a:solidFill>
            </a:rPr>
            <a:t>　</a:t>
          </a:r>
          <a:r>
            <a:rPr kumimoji="1" lang="ja-JP" altLang="en-US" sz="800">
              <a:solidFill>
                <a:srgbClr val="FF0000"/>
              </a:solidFill>
            </a:rPr>
            <a:t>土地建物</a:t>
          </a:r>
          <a:r>
            <a:rPr kumimoji="1" lang="ja-JP" altLang="en-US" sz="800">
              <a:solidFill>
                <a:sysClr val="windowText" lastClr="000000"/>
              </a:solidFill>
            </a:rPr>
            <a:t>・機械設備</a:t>
          </a:r>
        </a:p>
        <a:p>
          <a:r>
            <a:rPr kumimoji="1" lang="ja-JP" altLang="en-US" sz="800">
              <a:solidFill>
                <a:sysClr val="windowText" lastClr="000000"/>
              </a:solidFill>
            </a:rPr>
            <a:t>資産合計（総資産）</a:t>
          </a:r>
        </a:p>
      </xdr:txBody>
    </xdr:sp>
    <xdr:clientData/>
  </xdr:twoCellAnchor>
  <xdr:twoCellAnchor>
    <xdr:from>
      <xdr:col>17</xdr:col>
      <xdr:colOff>284484</xdr:colOff>
      <xdr:row>3</xdr:row>
      <xdr:rowOff>47625</xdr:rowOff>
    </xdr:from>
    <xdr:to>
      <xdr:col>20</xdr:col>
      <xdr:colOff>87538</xdr:colOff>
      <xdr:row>7</xdr:row>
      <xdr:rowOff>178177</xdr:rowOff>
    </xdr:to>
    <xdr:sp macro="" textlink="">
      <xdr:nvSpPr>
        <xdr:cNvPr id="14" name="テキスト ボックス 13">
          <a:extLst>
            <a:ext uri="{FF2B5EF4-FFF2-40B4-BE49-F238E27FC236}">
              <a16:creationId xmlns:a16="http://schemas.microsoft.com/office/drawing/2014/main" id="{7C880B8F-626D-49EA-9434-5A97BFBC4C04}"/>
            </a:ext>
          </a:extLst>
        </xdr:cNvPr>
        <xdr:cNvSpPr txBox="1"/>
      </xdr:nvSpPr>
      <xdr:spPr>
        <a:xfrm>
          <a:off x="7028184" y="527685"/>
          <a:ext cx="968914" cy="8925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流動負債</a:t>
          </a:r>
        </a:p>
        <a:p>
          <a:r>
            <a:rPr kumimoji="1" lang="ja-JP" altLang="en-US" sz="800">
              <a:solidFill>
                <a:sysClr val="windowText" lastClr="000000"/>
              </a:solidFill>
            </a:rPr>
            <a:t>　手形・買掛・借入金</a:t>
          </a:r>
        </a:p>
        <a:p>
          <a:r>
            <a:rPr kumimoji="1" lang="ja-JP" altLang="en-US" sz="800">
              <a:solidFill>
                <a:sysClr val="windowText" lastClr="000000"/>
              </a:solidFill>
            </a:rPr>
            <a:t>固定負債</a:t>
          </a:r>
        </a:p>
        <a:p>
          <a:r>
            <a:rPr kumimoji="1" lang="ja-JP" altLang="en-US" sz="800">
              <a:solidFill>
                <a:sysClr val="windowText" lastClr="000000"/>
              </a:solidFill>
            </a:rPr>
            <a:t>　</a:t>
          </a:r>
          <a:r>
            <a:rPr kumimoji="1" lang="ja-JP" altLang="en-US" sz="800">
              <a:solidFill>
                <a:srgbClr val="FF0000"/>
              </a:solidFill>
            </a:rPr>
            <a:t>長期借入金</a:t>
          </a:r>
        </a:p>
        <a:p>
          <a:r>
            <a:rPr kumimoji="1" lang="ja-JP" altLang="en-US" sz="800">
              <a:solidFill>
                <a:sysClr val="windowText" lastClr="000000"/>
              </a:solidFill>
            </a:rPr>
            <a:t>負債合計（総負債）</a:t>
          </a:r>
        </a:p>
        <a:p>
          <a:r>
            <a:rPr kumimoji="1" lang="ja-JP" altLang="en-US" sz="800">
              <a:solidFill>
                <a:sysClr val="windowText" lastClr="000000"/>
              </a:solidFill>
            </a:rPr>
            <a:t>純資産（資本・剰余）</a:t>
          </a:r>
        </a:p>
      </xdr:txBody>
    </xdr:sp>
    <xdr:clientData/>
  </xdr:twoCellAnchor>
  <xdr:twoCellAnchor>
    <xdr:from>
      <xdr:col>15</xdr:col>
      <xdr:colOff>26621</xdr:colOff>
      <xdr:row>8</xdr:row>
      <xdr:rowOff>152400</xdr:rowOff>
    </xdr:from>
    <xdr:to>
      <xdr:col>20</xdr:col>
      <xdr:colOff>152400</xdr:colOff>
      <xdr:row>11</xdr:row>
      <xdr:rowOff>73343</xdr:rowOff>
    </xdr:to>
    <xdr:sp macro="" textlink="">
      <xdr:nvSpPr>
        <xdr:cNvPr id="15" name="テキスト ボックス 14">
          <a:extLst>
            <a:ext uri="{FF2B5EF4-FFF2-40B4-BE49-F238E27FC236}">
              <a16:creationId xmlns:a16="http://schemas.microsoft.com/office/drawing/2014/main" id="{A1E46552-1518-4C07-9DDF-4863879F5F71}"/>
            </a:ext>
          </a:extLst>
        </xdr:cNvPr>
        <xdr:cNvSpPr txBox="1"/>
      </xdr:nvSpPr>
      <xdr:spPr>
        <a:xfrm>
          <a:off x="6061661" y="1584960"/>
          <a:ext cx="200029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純資産は自己資本であり、自己資本比率が</a:t>
          </a:r>
        </a:p>
        <a:p>
          <a:r>
            <a:rPr kumimoji="1" lang="en-US" altLang="ja-JP" sz="800"/>
            <a:t>40%</a:t>
          </a:r>
          <a:r>
            <a:rPr kumimoji="1" lang="ja-JP" altLang="en-US" sz="800"/>
            <a:t>以上あれば健全経営企業といわれる</a:t>
          </a:r>
        </a:p>
        <a:p>
          <a:r>
            <a:rPr kumimoji="1" lang="ja-JP" altLang="en-US" sz="800"/>
            <a:t>自己資本比率＝純資産</a:t>
          </a:r>
          <a:r>
            <a:rPr kumimoji="1" lang="en-US" altLang="ja-JP" sz="800"/>
            <a:t>÷</a:t>
          </a:r>
          <a:r>
            <a:rPr kumimoji="1" lang="ja-JP" altLang="en-US" sz="800"/>
            <a:t>総資産</a:t>
          </a:r>
        </a:p>
      </xdr:txBody>
    </xdr:sp>
    <xdr:clientData/>
  </xdr:twoCellAnchor>
  <xdr:twoCellAnchor>
    <xdr:from>
      <xdr:col>16</xdr:col>
      <xdr:colOff>122527</xdr:colOff>
      <xdr:row>7</xdr:row>
      <xdr:rowOff>123825</xdr:rowOff>
    </xdr:from>
    <xdr:to>
      <xdr:col>19</xdr:col>
      <xdr:colOff>141839</xdr:colOff>
      <xdr:row>8</xdr:row>
      <xdr:rowOff>159028</xdr:rowOff>
    </xdr:to>
    <xdr:sp macro="" textlink="">
      <xdr:nvSpPr>
        <xdr:cNvPr id="16" name="テキスト ボックス 15">
          <a:extLst>
            <a:ext uri="{FF2B5EF4-FFF2-40B4-BE49-F238E27FC236}">
              <a16:creationId xmlns:a16="http://schemas.microsoft.com/office/drawing/2014/main" id="{9E1F099D-7D8D-42BA-A275-23826183487D}"/>
            </a:ext>
          </a:extLst>
        </xdr:cNvPr>
        <xdr:cNvSpPr txBox="1"/>
      </xdr:nvSpPr>
      <xdr:spPr>
        <a:xfrm>
          <a:off x="6409027" y="1365885"/>
          <a:ext cx="118517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総資産＝総負債＋純資産</a:t>
          </a:r>
        </a:p>
      </xdr:txBody>
    </xdr:sp>
    <xdr:clientData/>
  </xdr:twoCellAnchor>
  <xdr:twoCellAnchor>
    <xdr:from>
      <xdr:col>20</xdr:col>
      <xdr:colOff>85147</xdr:colOff>
      <xdr:row>3</xdr:row>
      <xdr:rowOff>47625</xdr:rowOff>
    </xdr:from>
    <xdr:to>
      <xdr:col>22</xdr:col>
      <xdr:colOff>441960</xdr:colOff>
      <xdr:row>7</xdr:row>
      <xdr:rowOff>170034</xdr:rowOff>
    </xdr:to>
    <xdr:sp macro="" textlink="">
      <xdr:nvSpPr>
        <xdr:cNvPr id="17" name="テキスト ボックス 16">
          <a:extLst>
            <a:ext uri="{FF2B5EF4-FFF2-40B4-BE49-F238E27FC236}">
              <a16:creationId xmlns:a16="http://schemas.microsoft.com/office/drawing/2014/main" id="{40FC19E4-988E-41C2-98CD-F6B0B5ECAE5D}"/>
            </a:ext>
          </a:extLst>
        </xdr:cNvPr>
        <xdr:cNvSpPr txBox="1"/>
      </xdr:nvSpPr>
      <xdr:spPr>
        <a:xfrm>
          <a:off x="7994707" y="527685"/>
          <a:ext cx="1065473" cy="8844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rgbClr val="FF0000"/>
              </a:solidFill>
            </a:rPr>
            <a:t>要注意</a:t>
          </a:r>
        </a:p>
        <a:p>
          <a:r>
            <a:rPr kumimoji="1" lang="ja-JP" altLang="en-US" sz="800"/>
            <a:t>棚卸資産の不良在庫</a:t>
          </a:r>
        </a:p>
        <a:p>
          <a:r>
            <a:rPr kumimoji="1" lang="ja-JP" altLang="en-US" sz="800"/>
            <a:t>有価証券、土地建物</a:t>
          </a:r>
        </a:p>
        <a:p>
          <a:r>
            <a:rPr kumimoji="1" lang="ja-JP" altLang="en-US" sz="800"/>
            <a:t>の時価の下落</a:t>
          </a:r>
        </a:p>
        <a:p>
          <a:r>
            <a:rPr kumimoji="1" lang="ja-JP" altLang="en-US" sz="800"/>
            <a:t>短期・長期借入金の</a:t>
          </a:r>
        </a:p>
        <a:p>
          <a:r>
            <a:rPr kumimoji="1" lang="ja-JP" altLang="en-US" sz="800"/>
            <a:t>頻繁な運転資金繰り</a:t>
          </a:r>
        </a:p>
      </xdr:txBody>
    </xdr:sp>
    <xdr:clientData/>
  </xdr:twoCellAnchor>
  <xdr:twoCellAnchor>
    <xdr:from>
      <xdr:col>1</xdr:col>
      <xdr:colOff>76200</xdr:colOff>
      <xdr:row>16</xdr:row>
      <xdr:rowOff>187317</xdr:rowOff>
    </xdr:from>
    <xdr:to>
      <xdr:col>2</xdr:col>
      <xdr:colOff>590551</xdr:colOff>
      <xdr:row>36</xdr:row>
      <xdr:rowOff>179388</xdr:rowOff>
    </xdr:to>
    <xdr:grpSp>
      <xdr:nvGrpSpPr>
        <xdr:cNvPr id="18" name="グループ化 17">
          <a:extLst>
            <a:ext uri="{FF2B5EF4-FFF2-40B4-BE49-F238E27FC236}">
              <a16:creationId xmlns:a16="http://schemas.microsoft.com/office/drawing/2014/main" id="{4706725D-9451-4A1F-9145-880C7146801B}"/>
            </a:ext>
          </a:extLst>
        </xdr:cNvPr>
        <xdr:cNvGrpSpPr/>
      </xdr:nvGrpSpPr>
      <xdr:grpSpPr>
        <a:xfrm>
          <a:off x="327660" y="3105777"/>
          <a:ext cx="1108711" cy="3802071"/>
          <a:chOff x="352425" y="3254367"/>
          <a:chExt cx="1171576" cy="3802071"/>
        </a:xfrm>
      </xdr:grpSpPr>
      <xdr:cxnSp macro="">
        <xdr:nvCxnSpPr>
          <xdr:cNvPr id="19" name="直線矢印コネクタ 18">
            <a:extLst>
              <a:ext uri="{FF2B5EF4-FFF2-40B4-BE49-F238E27FC236}">
                <a16:creationId xmlns:a16="http://schemas.microsoft.com/office/drawing/2014/main" id="{58F5DCAC-78DE-49E2-92C2-4A8F23C86F8B}"/>
              </a:ext>
            </a:extLst>
          </xdr:cNvPr>
          <xdr:cNvCxnSpPr/>
        </xdr:nvCxnSpPr>
        <xdr:spPr>
          <a:xfrm flipV="1">
            <a:off x="447675" y="4997439"/>
            <a:ext cx="0" cy="1076325"/>
          </a:xfrm>
          <a:prstGeom prst="straightConnector1">
            <a:avLst/>
          </a:prstGeom>
          <a:ln w="19050">
            <a:solidFill>
              <a:schemeClr val="accent1">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3A15122C-8086-418E-9DE3-24EC3815BC44}"/>
              </a:ext>
            </a:extLst>
          </xdr:cNvPr>
          <xdr:cNvCxnSpPr/>
        </xdr:nvCxnSpPr>
        <xdr:spPr>
          <a:xfrm flipV="1">
            <a:off x="447675" y="3830631"/>
            <a:ext cx="0" cy="130180"/>
          </a:xfrm>
          <a:prstGeom prst="straightConnector1">
            <a:avLst/>
          </a:prstGeom>
          <a:ln w="19050">
            <a:solidFill>
              <a:schemeClr val="accent1">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a:extLst>
              <a:ext uri="{FF2B5EF4-FFF2-40B4-BE49-F238E27FC236}">
                <a16:creationId xmlns:a16="http://schemas.microsoft.com/office/drawing/2014/main" id="{B29ABC67-CA09-49B0-A93C-0CFDDF14278F}"/>
              </a:ext>
            </a:extLst>
          </xdr:cNvPr>
          <xdr:cNvCxnSpPr/>
        </xdr:nvCxnSpPr>
        <xdr:spPr>
          <a:xfrm flipV="1">
            <a:off x="447675" y="4179878"/>
            <a:ext cx="0" cy="614362"/>
          </a:xfrm>
          <a:prstGeom prst="straightConnector1">
            <a:avLst/>
          </a:prstGeom>
          <a:ln w="19050">
            <a:solidFill>
              <a:schemeClr val="accent1">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正方形/長方形 21">
            <a:extLst>
              <a:ext uri="{FF2B5EF4-FFF2-40B4-BE49-F238E27FC236}">
                <a16:creationId xmlns:a16="http://schemas.microsoft.com/office/drawing/2014/main" id="{16EFEFAD-4057-403D-B040-B1625B76D737}"/>
              </a:ext>
            </a:extLst>
          </xdr:cNvPr>
          <xdr:cNvSpPr/>
        </xdr:nvSpPr>
        <xdr:spPr>
          <a:xfrm>
            <a:off x="352425" y="6408728"/>
            <a:ext cx="1171576" cy="64771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ysClr val="windowText" lastClr="000000"/>
                </a:solidFill>
              </a:rPr>
              <a:t>日々ロク</a:t>
            </a:r>
          </a:p>
          <a:p>
            <a:pPr algn="ctr"/>
            <a:r>
              <a:rPr kumimoji="1" lang="ja-JP" altLang="en-US" sz="800">
                <a:solidFill>
                  <a:sysClr val="windowText" lastClr="000000"/>
                </a:solidFill>
              </a:rPr>
              <a:t>自律目標管理の習慣化</a:t>
            </a:r>
          </a:p>
          <a:p>
            <a:pPr algn="ctr"/>
            <a:r>
              <a:rPr kumimoji="1" lang="ja-JP" altLang="en-US" sz="800">
                <a:solidFill>
                  <a:sysClr val="windowText" lastClr="000000"/>
                </a:solidFill>
              </a:rPr>
              <a:t>人材の確保と育成</a:t>
            </a:r>
          </a:p>
          <a:p>
            <a:pPr algn="ctr"/>
            <a:r>
              <a:rPr kumimoji="1" lang="ja-JP" altLang="en-US" sz="800">
                <a:solidFill>
                  <a:sysClr val="windowText" lastClr="000000"/>
                </a:solidFill>
              </a:rPr>
              <a:t>人事制度・基盤整備</a:t>
            </a:r>
          </a:p>
        </xdr:txBody>
      </xdr:sp>
      <xdr:sp macro="" textlink="">
        <xdr:nvSpPr>
          <xdr:cNvPr id="23" name="正方形/長方形 22">
            <a:extLst>
              <a:ext uri="{FF2B5EF4-FFF2-40B4-BE49-F238E27FC236}">
                <a16:creationId xmlns:a16="http://schemas.microsoft.com/office/drawing/2014/main" id="{5320D3C5-4CC1-48E3-A49C-221B2C9BC899}"/>
              </a:ext>
            </a:extLst>
          </xdr:cNvPr>
          <xdr:cNvSpPr/>
        </xdr:nvSpPr>
        <xdr:spPr>
          <a:xfrm>
            <a:off x="352425" y="6075357"/>
            <a:ext cx="1171576" cy="323850"/>
          </a:xfrm>
          <a:prstGeom prst="rect">
            <a:avLst/>
          </a:prstGeom>
          <a:solidFill>
            <a:schemeClr val="accent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chemeClr val="bg1"/>
                </a:solidFill>
              </a:rPr>
              <a:t>生産性の向上</a:t>
            </a:r>
          </a:p>
          <a:p>
            <a:pPr algn="ctr"/>
            <a:r>
              <a:rPr kumimoji="1" lang="ja-JP" altLang="en-US" sz="800">
                <a:solidFill>
                  <a:schemeClr val="bg1"/>
                </a:solidFill>
              </a:rPr>
              <a:t>高付加価値／労働時間</a:t>
            </a:r>
          </a:p>
        </xdr:txBody>
      </xdr:sp>
      <xdr:sp macro="" textlink="">
        <xdr:nvSpPr>
          <xdr:cNvPr id="24" name="正方形/長方形 23">
            <a:extLst>
              <a:ext uri="{FF2B5EF4-FFF2-40B4-BE49-F238E27FC236}">
                <a16:creationId xmlns:a16="http://schemas.microsoft.com/office/drawing/2014/main" id="{F5CD7FC0-D55F-4443-8D07-D5C35CBE16F3}"/>
              </a:ext>
            </a:extLst>
          </xdr:cNvPr>
          <xdr:cNvSpPr/>
        </xdr:nvSpPr>
        <xdr:spPr>
          <a:xfrm>
            <a:off x="352425" y="4770427"/>
            <a:ext cx="1171576" cy="227012"/>
          </a:xfrm>
          <a:prstGeom prst="rect">
            <a:avLst/>
          </a:prstGeom>
          <a:solidFill>
            <a:schemeClr val="accent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chemeClr val="bg1"/>
                </a:solidFill>
              </a:rPr>
              <a:t>顧客満足策実現</a:t>
            </a:r>
          </a:p>
        </xdr:txBody>
      </xdr:sp>
      <xdr:cxnSp macro="">
        <xdr:nvCxnSpPr>
          <xdr:cNvPr id="25" name="直線コネクタ 24">
            <a:extLst>
              <a:ext uri="{FF2B5EF4-FFF2-40B4-BE49-F238E27FC236}">
                <a16:creationId xmlns:a16="http://schemas.microsoft.com/office/drawing/2014/main" id="{9A7122C2-0495-4C82-A482-5DF4417F5C86}"/>
              </a:ext>
            </a:extLst>
          </xdr:cNvPr>
          <xdr:cNvCxnSpPr/>
        </xdr:nvCxnSpPr>
        <xdr:spPr>
          <a:xfrm>
            <a:off x="442917" y="5183174"/>
            <a:ext cx="95250" cy="0"/>
          </a:xfrm>
          <a:prstGeom prst="line">
            <a:avLst/>
          </a:prstGeom>
          <a:ln w="1905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FECCB53C-010A-4EC7-92D6-1CAF3F8E2F90}"/>
              </a:ext>
            </a:extLst>
          </xdr:cNvPr>
          <xdr:cNvCxnSpPr/>
        </xdr:nvCxnSpPr>
        <xdr:spPr>
          <a:xfrm>
            <a:off x="442917" y="5421299"/>
            <a:ext cx="95250" cy="0"/>
          </a:xfrm>
          <a:prstGeom prst="line">
            <a:avLst/>
          </a:prstGeom>
          <a:ln w="1905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18EBCC83-882C-4E91-A362-36C18C743D87}"/>
              </a:ext>
            </a:extLst>
          </xdr:cNvPr>
          <xdr:cNvCxnSpPr/>
        </xdr:nvCxnSpPr>
        <xdr:spPr>
          <a:xfrm>
            <a:off x="442917" y="5659424"/>
            <a:ext cx="95250" cy="0"/>
          </a:xfrm>
          <a:prstGeom prst="line">
            <a:avLst/>
          </a:prstGeom>
          <a:ln w="1905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52F6DBDF-1B06-452B-817B-672893FFA082}"/>
              </a:ext>
            </a:extLst>
          </xdr:cNvPr>
          <xdr:cNvCxnSpPr/>
        </xdr:nvCxnSpPr>
        <xdr:spPr>
          <a:xfrm>
            <a:off x="442917" y="5889611"/>
            <a:ext cx="95250" cy="0"/>
          </a:xfrm>
          <a:prstGeom prst="line">
            <a:avLst/>
          </a:prstGeom>
          <a:ln w="1905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9" name="正方形/長方形 28">
            <a:extLst>
              <a:ext uri="{FF2B5EF4-FFF2-40B4-BE49-F238E27FC236}">
                <a16:creationId xmlns:a16="http://schemas.microsoft.com/office/drawing/2014/main" id="{4E165F92-F9BE-4F83-82B5-009962E77AD6}"/>
              </a:ext>
            </a:extLst>
          </xdr:cNvPr>
          <xdr:cNvSpPr/>
        </xdr:nvSpPr>
        <xdr:spPr>
          <a:xfrm>
            <a:off x="523875" y="5788014"/>
            <a:ext cx="1000126" cy="20955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800">
                <a:solidFill>
                  <a:sysClr val="windowText" lastClr="000000"/>
                </a:solidFill>
              </a:rPr>
              <a:t>総務／ＩＴ自動標準化</a:t>
            </a:r>
          </a:p>
        </xdr:txBody>
      </xdr:sp>
      <xdr:sp macro="" textlink="">
        <xdr:nvSpPr>
          <xdr:cNvPr id="30" name="正方形/長方形 29">
            <a:extLst>
              <a:ext uri="{FF2B5EF4-FFF2-40B4-BE49-F238E27FC236}">
                <a16:creationId xmlns:a16="http://schemas.microsoft.com/office/drawing/2014/main" id="{F2A7B862-4C11-4E54-AB7B-D405CC396582}"/>
              </a:ext>
            </a:extLst>
          </xdr:cNvPr>
          <xdr:cNvSpPr/>
        </xdr:nvSpPr>
        <xdr:spPr>
          <a:xfrm>
            <a:off x="523875" y="5549889"/>
            <a:ext cx="1000126" cy="20955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800">
                <a:solidFill>
                  <a:sysClr val="windowText" lastClr="000000"/>
                </a:solidFill>
              </a:rPr>
              <a:t>製造／ＡＩ・ＩｏＴ省力化</a:t>
            </a:r>
          </a:p>
        </xdr:txBody>
      </xdr:sp>
      <xdr:sp macro="" textlink="">
        <xdr:nvSpPr>
          <xdr:cNvPr id="31" name="正方形/長方形 30">
            <a:extLst>
              <a:ext uri="{FF2B5EF4-FFF2-40B4-BE49-F238E27FC236}">
                <a16:creationId xmlns:a16="http://schemas.microsoft.com/office/drawing/2014/main" id="{4D65DEB2-D23F-4FC4-8477-E5408A4D7ABC}"/>
              </a:ext>
            </a:extLst>
          </xdr:cNvPr>
          <xdr:cNvSpPr/>
        </xdr:nvSpPr>
        <xdr:spPr>
          <a:xfrm>
            <a:off x="523875" y="5311764"/>
            <a:ext cx="1000126" cy="20955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800">
                <a:solidFill>
                  <a:sysClr val="windowText" lastClr="000000"/>
                </a:solidFill>
              </a:rPr>
              <a:t>開発／新製商品開発</a:t>
            </a:r>
          </a:p>
        </xdr:txBody>
      </xdr:sp>
      <xdr:sp macro="" textlink="">
        <xdr:nvSpPr>
          <xdr:cNvPr id="32" name="正方形/長方形 31">
            <a:extLst>
              <a:ext uri="{FF2B5EF4-FFF2-40B4-BE49-F238E27FC236}">
                <a16:creationId xmlns:a16="http://schemas.microsoft.com/office/drawing/2014/main" id="{E663DEA0-CB1F-44CF-A44B-8FCC34AFFABE}"/>
              </a:ext>
            </a:extLst>
          </xdr:cNvPr>
          <xdr:cNvSpPr/>
        </xdr:nvSpPr>
        <xdr:spPr>
          <a:xfrm>
            <a:off x="523875" y="5073639"/>
            <a:ext cx="1000126" cy="20955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800">
                <a:solidFill>
                  <a:sysClr val="windowText" lastClr="000000"/>
                </a:solidFill>
              </a:rPr>
              <a:t>営業／情報収集提案</a:t>
            </a:r>
          </a:p>
        </xdr:txBody>
      </xdr:sp>
      <xdr:sp macro="" textlink="">
        <xdr:nvSpPr>
          <xdr:cNvPr id="33" name="正方形/長方形 32">
            <a:extLst>
              <a:ext uri="{FF2B5EF4-FFF2-40B4-BE49-F238E27FC236}">
                <a16:creationId xmlns:a16="http://schemas.microsoft.com/office/drawing/2014/main" id="{901D7EE7-EA33-4774-BC25-95FFFCC506CB}"/>
              </a:ext>
            </a:extLst>
          </xdr:cNvPr>
          <xdr:cNvSpPr/>
        </xdr:nvSpPr>
        <xdr:spPr>
          <a:xfrm>
            <a:off x="352425" y="3952865"/>
            <a:ext cx="1171576" cy="227012"/>
          </a:xfrm>
          <a:prstGeom prst="rect">
            <a:avLst/>
          </a:prstGeom>
          <a:solidFill>
            <a:schemeClr val="accent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chemeClr val="bg1"/>
                </a:solidFill>
              </a:rPr>
              <a:t>商圏シェアアップ</a:t>
            </a:r>
          </a:p>
        </xdr:txBody>
      </xdr:sp>
      <xdr:cxnSp macro="">
        <xdr:nvCxnSpPr>
          <xdr:cNvPr id="34" name="直線コネクタ 33">
            <a:extLst>
              <a:ext uri="{FF2B5EF4-FFF2-40B4-BE49-F238E27FC236}">
                <a16:creationId xmlns:a16="http://schemas.microsoft.com/office/drawing/2014/main" id="{8B47A6ED-83DA-4F8E-B0E7-A71083ED8E21}"/>
              </a:ext>
            </a:extLst>
          </xdr:cNvPr>
          <xdr:cNvCxnSpPr/>
        </xdr:nvCxnSpPr>
        <xdr:spPr>
          <a:xfrm>
            <a:off x="442917" y="4365612"/>
            <a:ext cx="95250" cy="0"/>
          </a:xfrm>
          <a:prstGeom prst="line">
            <a:avLst/>
          </a:prstGeom>
          <a:ln w="1905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21947AE4-E888-4F56-B458-443B95CD2ED7}"/>
              </a:ext>
            </a:extLst>
          </xdr:cNvPr>
          <xdr:cNvCxnSpPr/>
        </xdr:nvCxnSpPr>
        <xdr:spPr>
          <a:xfrm>
            <a:off x="442917" y="4603737"/>
            <a:ext cx="95250" cy="0"/>
          </a:xfrm>
          <a:prstGeom prst="line">
            <a:avLst/>
          </a:prstGeom>
          <a:ln w="19050">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36" name="正方形/長方形 35">
            <a:extLst>
              <a:ext uri="{FF2B5EF4-FFF2-40B4-BE49-F238E27FC236}">
                <a16:creationId xmlns:a16="http://schemas.microsoft.com/office/drawing/2014/main" id="{AEB37B71-C28B-47B5-826A-2F87E3993B26}"/>
              </a:ext>
            </a:extLst>
          </xdr:cNvPr>
          <xdr:cNvSpPr/>
        </xdr:nvSpPr>
        <xdr:spPr>
          <a:xfrm>
            <a:off x="523875" y="4494202"/>
            <a:ext cx="1000126" cy="20955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800">
                <a:solidFill>
                  <a:sysClr val="windowText" lastClr="000000"/>
                </a:solidFill>
              </a:rPr>
              <a:t>コストリーダーシップ</a:t>
            </a:r>
          </a:p>
        </xdr:txBody>
      </xdr:sp>
      <xdr:sp macro="" textlink="">
        <xdr:nvSpPr>
          <xdr:cNvPr id="37" name="正方形/長方形 36">
            <a:extLst>
              <a:ext uri="{FF2B5EF4-FFF2-40B4-BE49-F238E27FC236}">
                <a16:creationId xmlns:a16="http://schemas.microsoft.com/office/drawing/2014/main" id="{B8929D40-EFBE-43BD-8248-65C4DAD88C0C}"/>
              </a:ext>
            </a:extLst>
          </xdr:cNvPr>
          <xdr:cNvSpPr/>
        </xdr:nvSpPr>
        <xdr:spPr>
          <a:xfrm>
            <a:off x="523875" y="4256077"/>
            <a:ext cx="1000126" cy="20955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800">
                <a:solidFill>
                  <a:sysClr val="windowText" lastClr="000000"/>
                </a:solidFill>
              </a:rPr>
              <a:t>リピート顧客の増大</a:t>
            </a:r>
          </a:p>
        </xdr:txBody>
      </xdr:sp>
      <xdr:sp macro="" textlink="">
        <xdr:nvSpPr>
          <xdr:cNvPr id="38" name="正方形/長方形 37">
            <a:extLst>
              <a:ext uri="{FF2B5EF4-FFF2-40B4-BE49-F238E27FC236}">
                <a16:creationId xmlns:a16="http://schemas.microsoft.com/office/drawing/2014/main" id="{898335D5-8CCE-451E-8194-E5DA4C64A076}"/>
              </a:ext>
            </a:extLst>
          </xdr:cNvPr>
          <xdr:cNvSpPr/>
        </xdr:nvSpPr>
        <xdr:spPr>
          <a:xfrm>
            <a:off x="352425" y="3595681"/>
            <a:ext cx="1171576" cy="227012"/>
          </a:xfrm>
          <a:prstGeom prst="rect">
            <a:avLst/>
          </a:prstGeom>
          <a:solidFill>
            <a:schemeClr val="accent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000" b="1">
                <a:solidFill>
                  <a:schemeClr val="bg1"/>
                </a:solidFill>
              </a:rPr>
              <a:t>収益性の向上</a:t>
            </a:r>
          </a:p>
        </xdr:txBody>
      </xdr:sp>
      <xdr:sp macro="" textlink="">
        <xdr:nvSpPr>
          <xdr:cNvPr id="39" name="正方形/長方形 38">
            <a:extLst>
              <a:ext uri="{FF2B5EF4-FFF2-40B4-BE49-F238E27FC236}">
                <a16:creationId xmlns:a16="http://schemas.microsoft.com/office/drawing/2014/main" id="{2CCA5406-447B-43B3-B3FC-69E80D85B089}"/>
              </a:ext>
            </a:extLst>
          </xdr:cNvPr>
          <xdr:cNvSpPr/>
        </xdr:nvSpPr>
        <xdr:spPr>
          <a:xfrm>
            <a:off x="352425" y="3254367"/>
            <a:ext cx="1171576" cy="341313"/>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800" b="0">
                <a:solidFill>
                  <a:sysClr val="windowText" lastClr="000000"/>
                </a:solidFill>
              </a:rPr>
              <a:t>利益の再投資</a:t>
            </a:r>
          </a:p>
          <a:p>
            <a:pPr algn="ctr"/>
            <a:r>
              <a:rPr kumimoji="1" lang="ja-JP" altLang="en-US" sz="800" b="0">
                <a:solidFill>
                  <a:sysClr val="windowText" lastClr="000000"/>
                </a:solidFill>
              </a:rPr>
              <a:t>設備投資・待遇改善</a:t>
            </a:r>
          </a:p>
        </xdr:txBody>
      </xdr:sp>
    </xdr:grpSp>
    <xdr:clientData/>
  </xdr:twoCellAnchor>
  <xdr:twoCellAnchor>
    <xdr:from>
      <xdr:col>7</xdr:col>
      <xdr:colOff>47626</xdr:colOff>
      <xdr:row>36</xdr:row>
      <xdr:rowOff>180975</xdr:rowOff>
    </xdr:from>
    <xdr:to>
      <xdr:col>16</xdr:col>
      <xdr:colOff>285751</xdr:colOff>
      <xdr:row>49</xdr:row>
      <xdr:rowOff>161925</xdr:rowOff>
    </xdr:to>
    <xdr:graphicFrame macro="">
      <xdr:nvGraphicFramePr>
        <xdr:cNvPr id="40" name="グラフ 39">
          <a:extLst>
            <a:ext uri="{FF2B5EF4-FFF2-40B4-BE49-F238E27FC236}">
              <a16:creationId xmlns:a16="http://schemas.microsoft.com/office/drawing/2014/main" id="{AB71F9E3-25F6-4B44-97F5-4D69EC4D0A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295275</xdr:colOff>
      <xdr:row>36</xdr:row>
      <xdr:rowOff>190499</xdr:rowOff>
    </xdr:from>
    <xdr:to>
      <xdr:col>22</xdr:col>
      <xdr:colOff>466725</xdr:colOff>
      <xdr:row>44</xdr:row>
      <xdr:rowOff>28575</xdr:rowOff>
    </xdr:to>
    <xdr:graphicFrame macro="">
      <xdr:nvGraphicFramePr>
        <xdr:cNvPr id="41" name="グラフ 40">
          <a:extLst>
            <a:ext uri="{FF2B5EF4-FFF2-40B4-BE49-F238E27FC236}">
              <a16:creationId xmlns:a16="http://schemas.microsoft.com/office/drawing/2014/main" id="{D0913595-3306-4E08-8C46-805966798F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314325</xdr:colOff>
      <xdr:row>42</xdr:row>
      <xdr:rowOff>76201</xdr:rowOff>
    </xdr:from>
    <xdr:to>
      <xdr:col>22</xdr:col>
      <xdr:colOff>476250</xdr:colOff>
      <xdr:row>49</xdr:row>
      <xdr:rowOff>57150</xdr:rowOff>
    </xdr:to>
    <xdr:graphicFrame macro="">
      <xdr:nvGraphicFramePr>
        <xdr:cNvPr id="42" name="グラフ 41">
          <a:extLst>
            <a:ext uri="{FF2B5EF4-FFF2-40B4-BE49-F238E27FC236}">
              <a16:creationId xmlns:a16="http://schemas.microsoft.com/office/drawing/2014/main" id="{CA2157F9-3A20-4DA0-BD97-96C57078F7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naga.jp/hibiroku.html" TargetMode="External"/><Relationship Id="rId2" Type="http://schemas.openxmlformats.org/officeDocument/2006/relationships/hyperlink" Target="http://www.s-naga.jp/" TargetMode="External"/><Relationship Id="rId1" Type="http://schemas.openxmlformats.org/officeDocument/2006/relationships/hyperlink" Target="http://www.s-naga.jp/k-page/14bsc.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s-naga.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46"/>
  <sheetViews>
    <sheetView tabSelected="1" zoomScaleNormal="100" workbookViewId="0">
      <selection activeCell="L1" sqref="L1"/>
    </sheetView>
  </sheetViews>
  <sheetFormatPr defaultColWidth="8.6640625" defaultRowHeight="15" customHeight="1" x14ac:dyDescent="0.2"/>
  <cols>
    <col min="1" max="1" width="2.6640625" style="82" customWidth="1"/>
    <col min="2" max="2" width="5.6640625" style="82" customWidth="1"/>
    <col min="3" max="6" width="8.6640625" style="82"/>
    <col min="7" max="7" width="8.6640625" style="82" customWidth="1"/>
    <col min="8" max="16384" width="8.6640625" style="82"/>
  </cols>
  <sheetData>
    <row r="1" spans="1:12" ht="15" customHeight="1" x14ac:dyDescent="0.2">
      <c r="A1" s="80"/>
      <c r="B1" s="79" t="s">
        <v>238</v>
      </c>
      <c r="C1" s="80"/>
      <c r="D1" s="80"/>
      <c r="E1" s="80"/>
      <c r="F1" s="80"/>
      <c r="G1" s="80"/>
      <c r="H1" s="80"/>
      <c r="I1" s="80"/>
      <c r="J1" s="80"/>
      <c r="K1" s="81" t="s">
        <v>112</v>
      </c>
      <c r="L1" s="83"/>
    </row>
    <row r="2" spans="1:12" ht="15" customHeight="1" x14ac:dyDescent="0.2">
      <c r="A2" s="83"/>
      <c r="B2" s="83"/>
      <c r="C2" s="83"/>
      <c r="D2" s="83"/>
      <c r="E2" s="83"/>
      <c r="F2" s="83"/>
      <c r="G2" s="83"/>
      <c r="H2" s="83"/>
      <c r="I2" s="83"/>
      <c r="J2" s="83"/>
      <c r="K2" s="83"/>
      <c r="L2" s="83"/>
    </row>
    <row r="3" spans="1:12" ht="15" customHeight="1" x14ac:dyDescent="0.2">
      <c r="A3" s="84" t="s">
        <v>198</v>
      </c>
      <c r="B3" s="83"/>
      <c r="C3" s="83"/>
      <c r="D3" s="83"/>
      <c r="E3" s="83"/>
      <c r="F3" s="83"/>
      <c r="G3" s="83"/>
      <c r="H3" s="83"/>
      <c r="I3" s="83"/>
      <c r="J3" s="83"/>
      <c r="K3" s="83"/>
      <c r="L3" s="83"/>
    </row>
    <row r="4" spans="1:12" ht="15" customHeight="1" x14ac:dyDescent="0.2">
      <c r="A4" s="83"/>
      <c r="B4" s="83"/>
      <c r="C4" s="83"/>
      <c r="D4" s="83"/>
      <c r="E4" s="83"/>
      <c r="F4" s="83"/>
      <c r="G4" s="83"/>
      <c r="H4" s="83"/>
      <c r="I4" s="83"/>
      <c r="J4" s="83"/>
      <c r="K4" s="83"/>
      <c r="L4" s="83"/>
    </row>
    <row r="5" spans="1:12" ht="15" customHeight="1" x14ac:dyDescent="0.2">
      <c r="A5" s="83"/>
      <c r="B5" s="85" t="s">
        <v>145</v>
      </c>
      <c r="C5" s="83"/>
      <c r="D5" s="83"/>
      <c r="E5" s="83"/>
      <c r="F5" s="83"/>
      <c r="G5" s="83"/>
      <c r="H5" s="83"/>
      <c r="I5" s="83"/>
      <c r="J5" s="83"/>
      <c r="K5" s="83"/>
      <c r="L5" s="83"/>
    </row>
    <row r="6" spans="1:12" ht="15" customHeight="1" x14ac:dyDescent="0.2">
      <c r="A6" s="83"/>
      <c r="B6" s="83" t="s">
        <v>146</v>
      </c>
      <c r="C6" s="83"/>
      <c r="D6" s="83"/>
      <c r="E6" s="83"/>
      <c r="F6" s="83"/>
      <c r="G6" s="83"/>
      <c r="H6" s="83"/>
      <c r="I6" s="83"/>
      <c r="J6" s="83"/>
      <c r="K6" s="83"/>
      <c r="L6" s="83"/>
    </row>
    <row r="7" spans="1:12" ht="15" customHeight="1" x14ac:dyDescent="0.2">
      <c r="A7" s="83"/>
      <c r="B7" s="83" t="s">
        <v>147</v>
      </c>
      <c r="C7" s="83"/>
      <c r="D7" s="83"/>
      <c r="E7" s="83"/>
      <c r="F7" s="83"/>
      <c r="G7" s="83"/>
      <c r="H7" s="83"/>
      <c r="I7" s="83"/>
      <c r="J7" s="83"/>
      <c r="K7" s="83"/>
      <c r="L7" s="83"/>
    </row>
    <row r="8" spans="1:12" ht="15" customHeight="1" x14ac:dyDescent="0.2">
      <c r="A8" s="83"/>
      <c r="B8" s="83" t="s">
        <v>113</v>
      </c>
      <c r="C8" s="83"/>
      <c r="D8" s="83"/>
      <c r="E8" s="83"/>
      <c r="F8" s="83"/>
      <c r="G8" s="83"/>
      <c r="H8" s="83"/>
      <c r="I8" s="83"/>
      <c r="J8" s="83"/>
      <c r="K8" s="83"/>
      <c r="L8" s="83"/>
    </row>
    <row r="9" spans="1:12" ht="15" customHeight="1" x14ac:dyDescent="0.2">
      <c r="A9" s="83"/>
      <c r="B9" s="83" t="s">
        <v>114</v>
      </c>
      <c r="C9" s="83"/>
      <c r="D9" s="83"/>
      <c r="E9" s="83"/>
      <c r="F9" s="83"/>
      <c r="G9" s="83"/>
      <c r="H9" s="83"/>
      <c r="I9" s="83"/>
      <c r="J9" s="83"/>
      <c r="K9" s="83"/>
      <c r="L9" s="83"/>
    </row>
    <row r="10" spans="1:12" ht="15" customHeight="1" x14ac:dyDescent="0.2">
      <c r="A10" s="83"/>
      <c r="B10" s="85" t="s">
        <v>115</v>
      </c>
      <c r="C10" s="83"/>
      <c r="D10" s="83"/>
      <c r="E10" s="83"/>
      <c r="F10" s="83"/>
      <c r="G10" s="83"/>
      <c r="H10" s="83"/>
      <c r="I10" s="83"/>
      <c r="J10" s="83"/>
      <c r="K10" s="83"/>
      <c r="L10" s="83"/>
    </row>
    <row r="11" spans="1:12" ht="15" customHeight="1" x14ac:dyDescent="0.2">
      <c r="A11" s="83"/>
      <c r="B11" s="83" t="s">
        <v>116</v>
      </c>
      <c r="C11" s="83"/>
      <c r="D11" s="83"/>
      <c r="E11" s="83"/>
      <c r="F11" s="83"/>
      <c r="G11" s="83"/>
      <c r="H11" s="83"/>
      <c r="I11" s="83"/>
      <c r="J11" s="83"/>
      <c r="K11" s="83"/>
      <c r="L11" s="83"/>
    </row>
    <row r="12" spans="1:12" ht="15" customHeight="1" x14ac:dyDescent="0.2">
      <c r="A12" s="83"/>
      <c r="B12" s="83" t="s">
        <v>117</v>
      </c>
      <c r="C12" s="83"/>
      <c r="D12" s="83"/>
      <c r="E12" s="83"/>
      <c r="F12" s="83"/>
      <c r="G12" s="83"/>
      <c r="H12" s="83"/>
      <c r="I12" s="83"/>
      <c r="J12" s="83"/>
      <c r="K12" s="83"/>
      <c r="L12" s="83"/>
    </row>
    <row r="13" spans="1:12" ht="15" customHeight="1" x14ac:dyDescent="0.2">
      <c r="A13" s="83"/>
      <c r="B13" s="83"/>
      <c r="C13" s="83"/>
      <c r="D13" s="83"/>
      <c r="E13" s="83"/>
      <c r="F13" s="83"/>
      <c r="G13" s="83"/>
      <c r="H13" s="83"/>
      <c r="I13" s="83"/>
      <c r="J13" s="83"/>
      <c r="K13" s="83"/>
      <c r="L13" s="83"/>
    </row>
    <row r="14" spans="1:12" ht="15" customHeight="1" x14ac:dyDescent="0.2">
      <c r="A14" s="86" t="s">
        <v>199</v>
      </c>
      <c r="B14" s="83"/>
      <c r="C14" s="83"/>
      <c r="D14" s="83"/>
      <c r="E14" s="83"/>
      <c r="F14" s="83"/>
      <c r="G14" s="83"/>
      <c r="H14" s="83"/>
      <c r="I14" s="83"/>
      <c r="J14" s="83"/>
      <c r="K14" s="83"/>
      <c r="L14" s="83"/>
    </row>
    <row r="15" spans="1:12" ht="15" customHeight="1" x14ac:dyDescent="0.2">
      <c r="A15" s="86"/>
      <c r="B15" s="83"/>
      <c r="C15" s="83"/>
      <c r="D15" s="83"/>
      <c r="E15" s="83"/>
      <c r="F15" s="83"/>
      <c r="G15" s="83"/>
      <c r="H15" s="83"/>
      <c r="I15" s="83"/>
      <c r="J15" s="83"/>
      <c r="K15" s="83"/>
      <c r="L15" s="83"/>
    </row>
    <row r="16" spans="1:12" ht="15" customHeight="1" x14ac:dyDescent="0.2">
      <c r="A16" s="83"/>
      <c r="B16" s="85" t="s">
        <v>118</v>
      </c>
      <c r="C16" s="83"/>
      <c r="D16" s="83"/>
      <c r="E16" s="83"/>
      <c r="F16" s="83"/>
      <c r="G16" s="83"/>
      <c r="H16" s="83"/>
      <c r="I16" s="83"/>
      <c r="J16" s="83"/>
      <c r="K16" s="83"/>
      <c r="L16" s="83"/>
    </row>
    <row r="17" spans="1:12" ht="15" customHeight="1" x14ac:dyDescent="0.2">
      <c r="A17" s="83"/>
      <c r="B17" s="85" t="s">
        <v>119</v>
      </c>
      <c r="C17" s="83"/>
      <c r="D17" s="83"/>
      <c r="E17" s="83"/>
      <c r="F17" s="83"/>
      <c r="G17" s="83"/>
      <c r="H17" s="83"/>
      <c r="I17" s="83"/>
      <c r="J17" s="83"/>
      <c r="K17" s="83"/>
      <c r="L17" s="83"/>
    </row>
    <row r="18" spans="1:12" ht="15" customHeight="1" x14ac:dyDescent="0.2">
      <c r="A18" s="83"/>
      <c r="B18" s="85" t="s">
        <v>120</v>
      </c>
      <c r="C18" s="83"/>
      <c r="D18" s="83"/>
      <c r="E18" s="83"/>
      <c r="F18" s="83"/>
      <c r="G18" s="83"/>
      <c r="H18" s="83"/>
      <c r="I18" s="83"/>
      <c r="J18" s="83"/>
      <c r="K18" s="83"/>
      <c r="L18" s="83"/>
    </row>
    <row r="19" spans="1:12" ht="15" customHeight="1" x14ac:dyDescent="0.2">
      <c r="A19" s="83"/>
      <c r="B19" s="83"/>
      <c r="C19" s="83"/>
      <c r="D19" s="83"/>
      <c r="E19" s="83"/>
      <c r="F19" s="83"/>
      <c r="G19" s="83"/>
      <c r="H19" s="83"/>
      <c r="I19" s="83"/>
      <c r="J19" s="83"/>
      <c r="K19" s="83"/>
      <c r="L19" s="83"/>
    </row>
    <row r="20" spans="1:12" ht="15" customHeight="1" x14ac:dyDescent="0.2">
      <c r="A20" s="83"/>
      <c r="B20" s="87" t="s">
        <v>121</v>
      </c>
      <c r="C20" s="83"/>
      <c r="D20" s="83"/>
      <c r="E20" s="83"/>
      <c r="F20" s="83"/>
      <c r="G20" s="83"/>
      <c r="H20" s="83"/>
      <c r="I20" s="83"/>
      <c r="J20" s="83"/>
      <c r="K20" s="83"/>
      <c r="L20" s="83"/>
    </row>
    <row r="21" spans="1:12" ht="15" customHeight="1" x14ac:dyDescent="0.2">
      <c r="A21" s="83"/>
      <c r="B21" s="83" t="s">
        <v>122</v>
      </c>
      <c r="C21" s="83"/>
      <c r="D21" s="83"/>
      <c r="E21" s="83"/>
      <c r="F21" s="83"/>
      <c r="G21" s="83"/>
      <c r="H21" s="83"/>
      <c r="I21" s="83"/>
      <c r="J21" s="83"/>
      <c r="K21" s="83"/>
      <c r="L21" s="83"/>
    </row>
    <row r="22" spans="1:12" ht="15" customHeight="1" x14ac:dyDescent="0.2">
      <c r="A22" s="83"/>
      <c r="B22" s="83" t="s">
        <v>123</v>
      </c>
      <c r="C22" s="83"/>
      <c r="D22" s="83"/>
      <c r="E22" s="83"/>
      <c r="F22" s="83"/>
      <c r="G22" s="83"/>
      <c r="H22" s="83"/>
      <c r="I22" s="83"/>
      <c r="J22" s="83"/>
      <c r="K22" s="83"/>
      <c r="L22" s="83"/>
    </row>
    <row r="23" spans="1:12" ht="15" customHeight="1" x14ac:dyDescent="0.2">
      <c r="A23" s="83"/>
      <c r="B23" s="92" t="s">
        <v>6</v>
      </c>
      <c r="C23" s="93" t="s">
        <v>132</v>
      </c>
      <c r="D23" s="94"/>
      <c r="E23" s="94"/>
      <c r="F23" s="95"/>
      <c r="G23" s="93" t="s">
        <v>133</v>
      </c>
      <c r="H23" s="94"/>
      <c r="I23" s="94"/>
      <c r="J23" s="94"/>
      <c r="K23" s="95"/>
      <c r="L23" s="83"/>
    </row>
    <row r="24" spans="1:12" ht="15" customHeight="1" x14ac:dyDescent="0.2">
      <c r="A24" s="83"/>
      <c r="B24" s="92" t="s">
        <v>55</v>
      </c>
      <c r="C24" s="91" t="s">
        <v>125</v>
      </c>
      <c r="D24" s="89"/>
      <c r="E24" s="89"/>
      <c r="F24" s="90"/>
      <c r="G24" s="91" t="s">
        <v>124</v>
      </c>
      <c r="H24" s="89"/>
      <c r="I24" s="89"/>
      <c r="J24" s="89"/>
      <c r="K24" s="90"/>
      <c r="L24" s="83"/>
    </row>
    <row r="25" spans="1:12" ht="15" customHeight="1" x14ac:dyDescent="0.2">
      <c r="A25" s="83"/>
      <c r="B25" s="92" t="s">
        <v>46</v>
      </c>
      <c r="C25" s="91" t="s">
        <v>126</v>
      </c>
      <c r="D25" s="89"/>
      <c r="E25" s="89"/>
      <c r="F25" s="90"/>
      <c r="G25" s="91" t="s">
        <v>129</v>
      </c>
      <c r="H25" s="89"/>
      <c r="I25" s="89"/>
      <c r="J25" s="89"/>
      <c r="K25" s="90"/>
      <c r="L25" s="83"/>
    </row>
    <row r="26" spans="1:12" ht="15" customHeight="1" x14ac:dyDescent="0.2">
      <c r="A26" s="83"/>
      <c r="B26" s="92" t="s">
        <v>28</v>
      </c>
      <c r="C26" s="91" t="s">
        <v>127</v>
      </c>
      <c r="D26" s="89"/>
      <c r="E26" s="89"/>
      <c r="F26" s="90"/>
      <c r="G26" s="91" t="s">
        <v>130</v>
      </c>
      <c r="H26" s="89"/>
      <c r="I26" s="89"/>
      <c r="J26" s="89"/>
      <c r="K26" s="90"/>
      <c r="L26" s="83"/>
    </row>
    <row r="27" spans="1:12" ht="15" customHeight="1" x14ac:dyDescent="0.2">
      <c r="A27" s="83"/>
      <c r="B27" s="92" t="s">
        <v>9</v>
      </c>
      <c r="C27" s="91" t="s">
        <v>128</v>
      </c>
      <c r="D27" s="89"/>
      <c r="E27" s="89"/>
      <c r="F27" s="90"/>
      <c r="G27" s="91" t="s">
        <v>131</v>
      </c>
      <c r="H27" s="89"/>
      <c r="I27" s="89"/>
      <c r="J27" s="89"/>
      <c r="K27" s="90"/>
      <c r="L27" s="83"/>
    </row>
    <row r="28" spans="1:12" ht="15" customHeight="1" x14ac:dyDescent="0.2">
      <c r="A28" s="83"/>
      <c r="B28" s="83"/>
      <c r="C28" s="87" t="s">
        <v>148</v>
      </c>
      <c r="D28" s="83"/>
      <c r="E28" s="83"/>
      <c r="F28" s="83"/>
      <c r="G28" s="83"/>
      <c r="H28" s="83"/>
      <c r="I28" s="83"/>
      <c r="J28" s="83"/>
      <c r="K28" s="83"/>
      <c r="L28" s="83"/>
    </row>
    <row r="29" spans="1:12" ht="15" customHeight="1" x14ac:dyDescent="0.2">
      <c r="A29" s="83"/>
      <c r="B29" s="83" t="s">
        <v>134</v>
      </c>
      <c r="C29" s="83"/>
      <c r="D29" s="83"/>
      <c r="E29" s="83"/>
      <c r="F29" s="83"/>
      <c r="G29" s="83"/>
      <c r="H29" s="83"/>
      <c r="I29" s="83"/>
      <c r="J29" s="83"/>
      <c r="K29" s="83"/>
      <c r="L29" s="83"/>
    </row>
    <row r="30" spans="1:12" ht="15" customHeight="1" x14ac:dyDescent="0.2">
      <c r="A30" s="83"/>
      <c r="B30" s="83" t="s">
        <v>135</v>
      </c>
      <c r="C30" s="83"/>
      <c r="D30" s="83"/>
      <c r="E30" s="83"/>
      <c r="F30" s="83"/>
      <c r="G30" s="83"/>
      <c r="H30" s="83"/>
      <c r="I30" s="83"/>
      <c r="J30" s="83"/>
      <c r="K30" s="83"/>
      <c r="L30" s="83"/>
    </row>
    <row r="31" spans="1:12" ht="15" customHeight="1" x14ac:dyDescent="0.2">
      <c r="A31" s="83"/>
      <c r="B31" s="93" t="s">
        <v>136</v>
      </c>
      <c r="C31" s="95"/>
      <c r="D31" s="93" t="s">
        <v>139</v>
      </c>
      <c r="E31" s="94"/>
      <c r="F31" s="94"/>
      <c r="G31" s="94"/>
      <c r="H31" s="94"/>
      <c r="I31" s="94"/>
      <c r="J31" s="94"/>
      <c r="K31" s="95"/>
      <c r="L31" s="83"/>
    </row>
    <row r="32" spans="1:12" ht="15" customHeight="1" x14ac:dyDescent="0.2">
      <c r="A32" s="83"/>
      <c r="B32" s="93" t="s">
        <v>137</v>
      </c>
      <c r="C32" s="95"/>
      <c r="D32" s="88" t="s">
        <v>140</v>
      </c>
      <c r="E32" s="89"/>
      <c r="F32" s="89"/>
      <c r="G32" s="89"/>
      <c r="H32" s="89"/>
      <c r="I32" s="89"/>
      <c r="J32" s="89"/>
      <c r="K32" s="90"/>
      <c r="L32" s="83"/>
    </row>
    <row r="33" spans="1:12" ht="15" customHeight="1" x14ac:dyDescent="0.2">
      <c r="A33" s="83"/>
      <c r="B33" s="93" t="s">
        <v>138</v>
      </c>
      <c r="C33" s="95"/>
      <c r="D33" s="88" t="s">
        <v>141</v>
      </c>
      <c r="E33" s="89"/>
      <c r="F33" s="89"/>
      <c r="G33" s="89"/>
      <c r="H33" s="89"/>
      <c r="I33" s="89"/>
      <c r="J33" s="89"/>
      <c r="K33" s="90"/>
      <c r="L33" s="83"/>
    </row>
    <row r="34" spans="1:12" ht="15" customHeight="1" x14ac:dyDescent="0.2">
      <c r="A34" s="83"/>
      <c r="B34" s="93" t="s">
        <v>28</v>
      </c>
      <c r="C34" s="95"/>
      <c r="D34" s="88" t="s">
        <v>142</v>
      </c>
      <c r="E34" s="89"/>
      <c r="F34" s="89"/>
      <c r="G34" s="89"/>
      <c r="H34" s="89"/>
      <c r="I34" s="89"/>
      <c r="J34" s="89"/>
      <c r="K34" s="90"/>
      <c r="L34" s="83"/>
    </row>
    <row r="35" spans="1:12" ht="15" customHeight="1" x14ac:dyDescent="0.2">
      <c r="A35" s="83"/>
      <c r="B35" s="93" t="s">
        <v>9</v>
      </c>
      <c r="C35" s="95"/>
      <c r="D35" s="88" t="s">
        <v>143</v>
      </c>
      <c r="E35" s="89"/>
      <c r="F35" s="89"/>
      <c r="G35" s="89"/>
      <c r="H35" s="89"/>
      <c r="I35" s="89"/>
      <c r="J35" s="89"/>
      <c r="K35" s="90"/>
      <c r="L35" s="83"/>
    </row>
    <row r="36" spans="1:12" ht="15" customHeight="1" x14ac:dyDescent="0.2">
      <c r="A36" s="83"/>
      <c r="B36" s="83"/>
      <c r="C36" s="83"/>
      <c r="D36" s="83"/>
      <c r="E36" s="83"/>
      <c r="F36" s="83"/>
      <c r="G36" s="83"/>
      <c r="H36" s="83"/>
      <c r="I36" s="83"/>
      <c r="J36" s="83"/>
      <c r="K36" s="83"/>
      <c r="L36" s="83"/>
    </row>
    <row r="37" spans="1:12" ht="15" customHeight="1" x14ac:dyDescent="0.2">
      <c r="A37" s="83"/>
      <c r="B37" s="83"/>
      <c r="C37" s="83"/>
      <c r="D37" s="83"/>
      <c r="E37" s="83"/>
      <c r="F37" s="83"/>
      <c r="G37" s="83"/>
      <c r="H37" s="83"/>
      <c r="I37" s="82" t="s">
        <v>144</v>
      </c>
      <c r="J37" s="83"/>
      <c r="K37" s="83"/>
      <c r="L37" s="83"/>
    </row>
    <row r="38" spans="1:12" ht="15" customHeight="1" x14ac:dyDescent="0.2">
      <c r="A38" s="83"/>
      <c r="B38" s="83"/>
      <c r="C38" s="83"/>
      <c r="D38" s="83"/>
      <c r="E38" s="83"/>
      <c r="F38" s="83"/>
      <c r="G38" s="83"/>
      <c r="H38" s="83"/>
      <c r="I38" s="83" t="s">
        <v>149</v>
      </c>
      <c r="J38" s="83"/>
      <c r="K38" s="83"/>
      <c r="L38" s="83"/>
    </row>
    <row r="39" spans="1:12" ht="15" customHeight="1" x14ac:dyDescent="0.2">
      <c r="A39" s="83"/>
      <c r="B39" s="83"/>
      <c r="C39" s="83"/>
      <c r="D39" s="83"/>
      <c r="E39" s="83"/>
      <c r="F39" s="83"/>
      <c r="G39" s="83"/>
      <c r="H39" s="83"/>
      <c r="I39" s="83"/>
      <c r="J39" s="83"/>
      <c r="K39" s="83"/>
      <c r="L39" s="83"/>
    </row>
    <row r="40" spans="1:12" ht="15" customHeight="1" x14ac:dyDescent="0.2">
      <c r="A40" s="83"/>
      <c r="B40" s="83"/>
      <c r="C40" s="83"/>
      <c r="D40" s="83"/>
      <c r="E40" s="83"/>
      <c r="F40" s="83"/>
      <c r="G40" s="83"/>
      <c r="H40" s="83"/>
      <c r="I40" s="83"/>
      <c r="J40" s="83"/>
      <c r="K40" s="83"/>
      <c r="L40" s="83"/>
    </row>
    <row r="41" spans="1:12" ht="15" customHeight="1" x14ac:dyDescent="0.2">
      <c r="A41" s="83"/>
      <c r="B41" s="83"/>
      <c r="C41" s="83"/>
      <c r="D41" s="83"/>
      <c r="E41" s="83"/>
      <c r="F41" s="83"/>
      <c r="G41" s="83"/>
      <c r="H41" s="83"/>
      <c r="I41" s="83"/>
      <c r="J41" s="83"/>
      <c r="K41" s="83"/>
      <c r="L41" s="83"/>
    </row>
    <row r="42" spans="1:12" ht="15" customHeight="1" x14ac:dyDescent="0.2">
      <c r="A42" s="83"/>
      <c r="B42" s="83"/>
      <c r="C42" s="83"/>
      <c r="D42" s="83"/>
      <c r="E42" s="83"/>
      <c r="F42" s="83"/>
      <c r="G42" s="83"/>
      <c r="H42" s="83"/>
      <c r="I42" s="83"/>
      <c r="J42" s="83"/>
      <c r="K42" s="83"/>
      <c r="L42" s="83"/>
    </row>
    <row r="43" spans="1:12" ht="15" customHeight="1" x14ac:dyDescent="0.2">
      <c r="A43" s="83"/>
      <c r="B43" s="83"/>
      <c r="C43" s="83"/>
      <c r="D43" s="83"/>
      <c r="E43" s="83"/>
      <c r="F43" s="83"/>
      <c r="G43" s="83"/>
      <c r="H43" s="83"/>
      <c r="I43" s="83"/>
      <c r="J43" s="83"/>
      <c r="K43" s="83"/>
      <c r="L43" s="83"/>
    </row>
    <row r="44" spans="1:12" ht="15" customHeight="1" x14ac:dyDescent="0.2">
      <c r="A44" s="83"/>
      <c r="B44" s="83"/>
      <c r="C44" s="83"/>
      <c r="D44" s="83"/>
      <c r="E44" s="83"/>
      <c r="F44" s="83"/>
      <c r="G44" s="83"/>
      <c r="H44" s="83"/>
      <c r="I44" s="83"/>
      <c r="J44" s="83"/>
      <c r="K44" s="83"/>
      <c r="L44" s="83"/>
    </row>
    <row r="45" spans="1:12" ht="15" customHeight="1" x14ac:dyDescent="0.2">
      <c r="A45" s="83"/>
      <c r="B45" s="83"/>
      <c r="C45" s="83"/>
      <c r="D45" s="83"/>
      <c r="E45" s="83"/>
      <c r="F45" s="83"/>
      <c r="G45" s="83"/>
      <c r="H45" s="83"/>
      <c r="I45" s="83"/>
      <c r="J45" s="83"/>
      <c r="K45" s="83"/>
      <c r="L45" s="83"/>
    </row>
    <row r="46" spans="1:12" ht="15" customHeight="1" x14ac:dyDescent="0.2">
      <c r="A46" s="83"/>
      <c r="B46" s="83"/>
      <c r="C46" s="83"/>
      <c r="D46" s="83"/>
      <c r="E46" s="83"/>
      <c r="F46" s="83"/>
      <c r="G46" s="83"/>
      <c r="H46" s="83"/>
      <c r="I46" s="83"/>
      <c r="J46" s="83"/>
      <c r="K46" s="83"/>
      <c r="L46" s="83"/>
    </row>
    <row r="47" spans="1:12" ht="15" customHeight="1" x14ac:dyDescent="0.2">
      <c r="A47" s="83"/>
      <c r="B47" s="83"/>
      <c r="C47" s="83"/>
      <c r="D47" s="83"/>
      <c r="E47" s="83"/>
      <c r="F47" s="83"/>
      <c r="G47" s="83"/>
      <c r="H47" s="83"/>
      <c r="I47" s="83"/>
      <c r="J47" s="83"/>
      <c r="K47" s="83"/>
      <c r="L47" s="83"/>
    </row>
    <row r="48" spans="1:12" ht="15" customHeight="1" x14ac:dyDescent="0.2">
      <c r="A48" s="83"/>
      <c r="B48" s="83"/>
      <c r="C48" s="83"/>
      <c r="D48" s="83"/>
      <c r="E48" s="83"/>
      <c r="F48" s="83"/>
      <c r="G48" s="83"/>
      <c r="H48" s="83"/>
      <c r="I48" s="83"/>
      <c r="J48" s="83"/>
      <c r="K48" s="83"/>
      <c r="L48" s="83"/>
    </row>
    <row r="49" spans="1:12" ht="15" customHeight="1" x14ac:dyDescent="0.2">
      <c r="A49" s="83"/>
      <c r="B49" s="83"/>
      <c r="C49" s="83"/>
      <c r="D49" s="83"/>
      <c r="E49" s="83"/>
      <c r="F49" s="83"/>
      <c r="G49" s="83"/>
      <c r="H49" s="83"/>
      <c r="I49" s="83"/>
      <c r="J49" s="83"/>
      <c r="K49" s="83"/>
      <c r="L49" s="83"/>
    </row>
    <row r="50" spans="1:12" ht="15" customHeight="1" x14ac:dyDescent="0.2">
      <c r="A50" s="83"/>
      <c r="B50" s="83"/>
      <c r="C50" s="83"/>
      <c r="D50" s="83"/>
      <c r="E50" s="83"/>
      <c r="F50" s="83"/>
      <c r="G50" s="83"/>
      <c r="H50" s="83"/>
      <c r="I50" s="83"/>
      <c r="J50" s="83"/>
      <c r="K50" s="83"/>
      <c r="L50" s="83"/>
    </row>
    <row r="51" spans="1:12" ht="15" customHeight="1" x14ac:dyDescent="0.2">
      <c r="A51" s="83"/>
      <c r="B51" s="83"/>
      <c r="C51" s="83"/>
      <c r="D51" s="83"/>
      <c r="E51" s="83"/>
      <c r="F51" s="83"/>
      <c r="G51" s="83"/>
      <c r="H51" s="83"/>
      <c r="I51" s="83"/>
      <c r="J51" s="83"/>
      <c r="K51" s="83"/>
      <c r="L51" s="83"/>
    </row>
    <row r="52" spans="1:12" ht="15" customHeight="1" x14ac:dyDescent="0.2">
      <c r="A52" s="86" t="s">
        <v>200</v>
      </c>
      <c r="B52" s="83"/>
      <c r="C52" s="83"/>
      <c r="D52" s="83"/>
      <c r="E52" s="83"/>
      <c r="F52" s="83"/>
      <c r="G52" s="83"/>
      <c r="H52" s="83"/>
      <c r="I52" s="83"/>
      <c r="J52" s="83"/>
      <c r="K52" s="83"/>
      <c r="L52" s="83"/>
    </row>
    <row r="53" spans="1:12" ht="15" customHeight="1" x14ac:dyDescent="0.2">
      <c r="A53" s="83"/>
      <c r="B53" s="83"/>
      <c r="C53" s="83"/>
      <c r="D53" s="83"/>
      <c r="E53" s="83"/>
      <c r="F53" s="83"/>
      <c r="G53" s="83"/>
      <c r="H53" s="83"/>
      <c r="I53" s="83"/>
      <c r="J53" s="83"/>
      <c r="K53" s="83"/>
      <c r="L53" s="83"/>
    </row>
    <row r="54" spans="1:12" ht="15" customHeight="1" x14ac:dyDescent="0.2">
      <c r="A54" s="83"/>
      <c r="B54" s="83" t="s">
        <v>150</v>
      </c>
      <c r="C54" s="83"/>
      <c r="D54" s="83"/>
      <c r="E54" s="83"/>
      <c r="F54" s="83"/>
      <c r="G54" s="83"/>
      <c r="H54" s="83"/>
      <c r="I54" s="83"/>
      <c r="J54" s="83"/>
      <c r="K54" s="83"/>
      <c r="L54" s="83"/>
    </row>
    <row r="55" spans="1:12" ht="15" customHeight="1" x14ac:dyDescent="0.2">
      <c r="A55" s="83"/>
      <c r="B55" s="143" t="s">
        <v>151</v>
      </c>
      <c r="C55" s="143"/>
      <c r="D55" s="143"/>
      <c r="E55" s="144" t="s">
        <v>12</v>
      </c>
      <c r="F55" s="144"/>
      <c r="G55" s="96" t="s">
        <v>152</v>
      </c>
      <c r="H55" s="83"/>
      <c r="I55" s="83"/>
      <c r="J55" s="83"/>
      <c r="K55" s="83"/>
      <c r="L55" s="83"/>
    </row>
    <row r="56" spans="1:12" ht="15" customHeight="1" x14ac:dyDescent="0.2">
      <c r="A56" s="83"/>
      <c r="B56" s="143"/>
      <c r="C56" s="143"/>
      <c r="D56" s="143"/>
      <c r="E56" s="145" t="s">
        <v>110</v>
      </c>
      <c r="F56" s="145"/>
      <c r="G56" s="96" t="s">
        <v>153</v>
      </c>
      <c r="H56" s="83"/>
      <c r="I56" s="83"/>
      <c r="J56" s="83"/>
      <c r="K56" s="83"/>
      <c r="L56" s="83"/>
    </row>
    <row r="57" spans="1:12" ht="15" customHeight="1" x14ac:dyDescent="0.2">
      <c r="A57" s="83"/>
      <c r="B57" s="83"/>
      <c r="C57" s="83"/>
      <c r="D57" s="83"/>
      <c r="E57" s="83"/>
      <c r="F57" s="83"/>
      <c r="G57" s="83"/>
      <c r="H57" s="83"/>
      <c r="I57" s="83"/>
      <c r="J57" s="83"/>
      <c r="K57" s="83"/>
      <c r="L57" s="83"/>
    </row>
    <row r="58" spans="1:12" ht="15" customHeight="1" thickBot="1" x14ac:dyDescent="0.25">
      <c r="A58" s="83"/>
      <c r="B58" s="83"/>
      <c r="C58" s="83"/>
      <c r="D58" s="83"/>
      <c r="E58" s="83"/>
      <c r="F58" s="83"/>
      <c r="G58" s="103" t="s">
        <v>156</v>
      </c>
      <c r="H58" s="83"/>
      <c r="I58" s="83"/>
      <c r="J58" s="83"/>
      <c r="K58" s="83"/>
      <c r="L58" s="83"/>
    </row>
    <row r="59" spans="1:12" ht="15" customHeight="1" thickBot="1" x14ac:dyDescent="0.25">
      <c r="A59" s="83"/>
      <c r="B59" s="83"/>
      <c r="C59" s="83"/>
      <c r="D59" s="83"/>
      <c r="E59" s="83"/>
      <c r="F59" s="98" t="s">
        <v>154</v>
      </c>
      <c r="G59" s="99">
        <v>200000</v>
      </c>
      <c r="H59" s="83" t="s">
        <v>7</v>
      </c>
      <c r="I59" s="83"/>
      <c r="J59" s="83"/>
      <c r="K59" s="83"/>
      <c r="L59" s="83"/>
    </row>
    <row r="60" spans="1:12" ht="15" customHeight="1" thickBot="1" x14ac:dyDescent="0.25">
      <c r="A60" s="83"/>
      <c r="B60" s="83"/>
      <c r="C60" s="83"/>
      <c r="D60" s="83"/>
      <c r="E60" s="83"/>
      <c r="F60" s="98" t="s">
        <v>155</v>
      </c>
      <c r="G60" s="101">
        <v>0.2</v>
      </c>
      <c r="H60" s="83" t="s">
        <v>53</v>
      </c>
      <c r="I60" s="83"/>
      <c r="J60" s="83"/>
      <c r="K60" s="83"/>
      <c r="L60" s="83"/>
    </row>
    <row r="61" spans="1:12" ht="15" customHeight="1" x14ac:dyDescent="0.2">
      <c r="A61" s="83"/>
      <c r="B61" s="83"/>
      <c r="C61" s="83"/>
      <c r="D61" s="83"/>
      <c r="E61" s="83"/>
      <c r="F61" s="98" t="s">
        <v>157</v>
      </c>
      <c r="G61" s="112">
        <f>G59*G60</f>
        <v>40000</v>
      </c>
      <c r="H61" s="83" t="s">
        <v>7</v>
      </c>
      <c r="I61" s="102" t="s">
        <v>158</v>
      </c>
      <c r="J61" s="83"/>
      <c r="K61" s="83"/>
      <c r="L61" s="83"/>
    </row>
    <row r="62" spans="1:12" ht="15" customHeight="1" x14ac:dyDescent="0.2">
      <c r="A62" s="83"/>
      <c r="B62" s="83"/>
      <c r="C62" s="83"/>
      <c r="D62" s="83"/>
      <c r="E62" s="83"/>
      <c r="F62" s="98" t="s">
        <v>12</v>
      </c>
      <c r="G62" s="113">
        <f>G59-G61</f>
        <v>160000</v>
      </c>
      <c r="H62" s="83" t="s">
        <v>7</v>
      </c>
      <c r="I62" s="83"/>
      <c r="J62" s="83"/>
      <c r="K62" s="83"/>
      <c r="L62" s="83"/>
    </row>
    <row r="63" spans="1:12" ht="15" customHeight="1" thickBot="1" x14ac:dyDescent="0.25">
      <c r="A63" s="83"/>
      <c r="B63" s="83" t="s">
        <v>159</v>
      </c>
      <c r="C63" s="83"/>
      <c r="D63" s="83"/>
      <c r="E63" s="83"/>
      <c r="F63" s="98"/>
      <c r="G63" s="103" t="s">
        <v>156</v>
      </c>
      <c r="H63" s="83"/>
      <c r="I63" s="83"/>
      <c r="J63" s="83"/>
      <c r="K63" s="83"/>
      <c r="L63" s="83"/>
    </row>
    <row r="64" spans="1:12" ht="15" customHeight="1" thickBot="1" x14ac:dyDescent="0.25">
      <c r="A64" s="83"/>
      <c r="B64" s="83"/>
      <c r="C64" s="83"/>
      <c r="D64" s="83"/>
      <c r="E64" s="83"/>
      <c r="F64" s="106" t="s">
        <v>160</v>
      </c>
      <c r="G64" s="108">
        <v>115</v>
      </c>
      <c r="H64" s="107" t="s">
        <v>163</v>
      </c>
      <c r="I64" s="83"/>
      <c r="J64" s="83"/>
      <c r="K64" s="83"/>
      <c r="L64" s="83"/>
    </row>
    <row r="65" spans="1:14" ht="15" customHeight="1" thickBot="1" x14ac:dyDescent="0.25">
      <c r="A65" s="83"/>
      <c r="B65" s="83"/>
      <c r="C65" s="83"/>
      <c r="D65" s="83"/>
      <c r="E65" s="83"/>
      <c r="F65" s="106" t="s">
        <v>161</v>
      </c>
      <c r="G65" s="108">
        <v>9</v>
      </c>
      <c r="H65" s="107" t="s">
        <v>162</v>
      </c>
      <c r="I65" s="83"/>
      <c r="J65" s="83"/>
      <c r="K65" s="83"/>
      <c r="L65" s="83"/>
    </row>
    <row r="66" spans="1:14" ht="15" customHeight="1" thickBot="1" x14ac:dyDescent="0.25">
      <c r="A66" s="83"/>
      <c r="C66" s="83"/>
      <c r="D66" s="83"/>
      <c r="E66" s="83"/>
      <c r="F66" s="106" t="s">
        <v>165</v>
      </c>
      <c r="G66" s="109">
        <v>8</v>
      </c>
      <c r="H66" s="107" t="s">
        <v>164</v>
      </c>
      <c r="I66" s="83"/>
      <c r="J66" s="83"/>
      <c r="K66" s="83"/>
      <c r="L66" s="83"/>
    </row>
    <row r="67" spans="1:14" ht="15" customHeight="1" thickBot="1" x14ac:dyDescent="0.25">
      <c r="A67" s="83"/>
      <c r="B67" s="83"/>
      <c r="C67" s="83"/>
      <c r="D67" s="83"/>
      <c r="E67" s="83"/>
      <c r="F67" s="106" t="s">
        <v>166</v>
      </c>
      <c r="G67" s="109">
        <v>2</v>
      </c>
      <c r="H67" s="107" t="s">
        <v>63</v>
      </c>
      <c r="I67" s="83"/>
      <c r="J67" s="83"/>
      <c r="K67" s="83"/>
      <c r="L67" s="83"/>
    </row>
    <row r="68" spans="1:14" ht="15" customHeight="1" thickBot="1" x14ac:dyDescent="0.25">
      <c r="A68" s="83"/>
      <c r="B68" s="83"/>
      <c r="C68" s="83"/>
      <c r="D68" s="83"/>
      <c r="E68" s="83"/>
      <c r="F68" s="106" t="s">
        <v>167</v>
      </c>
      <c r="G68" s="108">
        <v>10</v>
      </c>
      <c r="H68" s="107" t="s">
        <v>62</v>
      </c>
      <c r="I68" s="83"/>
      <c r="J68" s="83"/>
      <c r="K68" s="83"/>
      <c r="L68" s="83"/>
    </row>
    <row r="69" spans="1:14" ht="15" customHeight="1" thickBot="1" x14ac:dyDescent="0.25">
      <c r="A69" s="83"/>
      <c r="B69" s="83"/>
      <c r="C69" s="83"/>
      <c r="D69" s="83"/>
      <c r="E69" s="83"/>
      <c r="F69" s="106" t="s">
        <v>169</v>
      </c>
      <c r="G69" s="109">
        <v>8</v>
      </c>
      <c r="H69" s="107" t="s">
        <v>63</v>
      </c>
      <c r="I69" s="83"/>
      <c r="J69" s="83"/>
      <c r="K69" s="83"/>
      <c r="L69" s="83"/>
    </row>
    <row r="70" spans="1:14" ht="15" customHeight="1" thickBot="1" x14ac:dyDescent="0.25">
      <c r="A70" s="83"/>
      <c r="B70" s="83"/>
      <c r="C70" s="83"/>
      <c r="D70" s="83"/>
      <c r="E70" s="83"/>
      <c r="F70" s="106" t="s">
        <v>168</v>
      </c>
      <c r="G70" s="108">
        <v>2</v>
      </c>
      <c r="H70" s="107" t="s">
        <v>62</v>
      </c>
      <c r="I70" s="83"/>
      <c r="J70" s="83"/>
      <c r="K70" s="83"/>
      <c r="L70" s="83"/>
    </row>
    <row r="71" spans="1:14" ht="15" customHeight="1" thickBot="1" x14ac:dyDescent="0.25">
      <c r="A71" s="83"/>
      <c r="B71" s="83"/>
      <c r="C71" s="83"/>
      <c r="D71" s="83"/>
      <c r="E71" s="83"/>
      <c r="F71" s="106" t="s">
        <v>170</v>
      </c>
      <c r="G71" s="109">
        <v>100</v>
      </c>
      <c r="H71" s="107" t="s">
        <v>171</v>
      </c>
      <c r="I71" s="83"/>
      <c r="J71" s="83"/>
      <c r="K71" s="83"/>
      <c r="L71" s="83"/>
    </row>
    <row r="72" spans="1:14" ht="15" customHeight="1" thickBot="1" x14ac:dyDescent="0.25">
      <c r="A72" s="83"/>
      <c r="B72" s="83"/>
      <c r="C72" s="83"/>
      <c r="D72" s="83"/>
      <c r="E72" s="83"/>
      <c r="F72" s="106" t="s">
        <v>172</v>
      </c>
      <c r="G72" s="108">
        <v>5</v>
      </c>
      <c r="H72" s="107" t="s">
        <v>62</v>
      </c>
      <c r="J72" s="83"/>
      <c r="K72" s="83"/>
      <c r="L72" s="83"/>
    </row>
    <row r="73" spans="1:14" ht="15" customHeight="1" x14ac:dyDescent="0.2">
      <c r="A73" s="83"/>
      <c r="B73" s="83"/>
      <c r="C73" s="83"/>
      <c r="D73" s="83"/>
      <c r="E73" s="83"/>
      <c r="F73" s="106" t="s">
        <v>179</v>
      </c>
      <c r="G73" s="110">
        <f>365-G64-G65</f>
        <v>241</v>
      </c>
      <c r="H73" s="83" t="s">
        <v>162</v>
      </c>
      <c r="I73" s="83"/>
      <c r="J73" s="83"/>
      <c r="K73" s="83"/>
      <c r="L73" s="83"/>
    </row>
    <row r="74" spans="1:14" ht="15" customHeight="1" x14ac:dyDescent="0.2">
      <c r="A74" s="83"/>
      <c r="B74" s="83"/>
      <c r="C74" s="83"/>
      <c r="D74" s="83"/>
      <c r="E74" s="83"/>
      <c r="F74" s="106" t="s">
        <v>174</v>
      </c>
      <c r="G74" s="111">
        <f>G66*G73</f>
        <v>1928</v>
      </c>
      <c r="H74" s="83" t="s">
        <v>175</v>
      </c>
      <c r="I74" s="83"/>
      <c r="J74" s="83"/>
      <c r="K74" s="83"/>
      <c r="L74" s="83"/>
    </row>
    <row r="75" spans="1:14" ht="15" customHeight="1" x14ac:dyDescent="0.2">
      <c r="A75" s="83"/>
      <c r="B75" s="83"/>
      <c r="C75" s="83"/>
      <c r="D75" s="83"/>
      <c r="E75" s="83"/>
      <c r="F75" s="106" t="s">
        <v>173</v>
      </c>
      <c r="G75" s="111">
        <f>(G66+G67)*G73</f>
        <v>2410</v>
      </c>
      <c r="H75" s="83" t="s">
        <v>175</v>
      </c>
      <c r="I75" s="83"/>
      <c r="J75" s="83"/>
      <c r="K75" s="83"/>
      <c r="L75" s="83"/>
    </row>
    <row r="76" spans="1:14" ht="15" customHeight="1" x14ac:dyDescent="0.2">
      <c r="A76" s="83"/>
      <c r="B76" s="83"/>
      <c r="C76" s="83"/>
      <c r="D76" s="83"/>
      <c r="E76" s="83"/>
      <c r="F76" s="98" t="s">
        <v>176</v>
      </c>
      <c r="G76" s="114">
        <f>G68*G75</f>
        <v>24100</v>
      </c>
      <c r="H76" s="107" t="s">
        <v>63</v>
      </c>
      <c r="I76" s="83"/>
      <c r="J76" s="83"/>
      <c r="K76" s="83"/>
      <c r="L76" s="83"/>
      <c r="M76" s="116" t="s">
        <v>182</v>
      </c>
      <c r="N76" s="117">
        <f>G80</f>
        <v>4711.980209683119</v>
      </c>
    </row>
    <row r="77" spans="1:14" ht="15" customHeight="1" x14ac:dyDescent="0.2">
      <c r="A77" s="83"/>
      <c r="B77" s="83"/>
      <c r="C77" s="83"/>
      <c r="D77" s="83"/>
      <c r="E77" s="83"/>
      <c r="F77" s="98" t="s">
        <v>177</v>
      </c>
      <c r="G77" s="114">
        <f>G69*G70*G73</f>
        <v>3856</v>
      </c>
      <c r="H77" s="107" t="s">
        <v>63</v>
      </c>
      <c r="I77" s="83"/>
      <c r="J77" s="83"/>
      <c r="K77" s="83"/>
      <c r="L77" s="83"/>
      <c r="M77" s="116" t="s">
        <v>183</v>
      </c>
      <c r="N77" s="117">
        <v>5225</v>
      </c>
    </row>
    <row r="78" spans="1:14" ht="15" customHeight="1" x14ac:dyDescent="0.2">
      <c r="A78" s="83"/>
      <c r="B78" s="83"/>
      <c r="C78" s="83"/>
      <c r="D78" s="83"/>
      <c r="E78" s="83"/>
      <c r="F78" s="98" t="s">
        <v>178</v>
      </c>
      <c r="G78" s="114">
        <f>G71*G72*12</f>
        <v>6000</v>
      </c>
      <c r="H78" s="107" t="s">
        <v>63</v>
      </c>
      <c r="I78" s="83"/>
      <c r="J78" s="83"/>
      <c r="K78" s="83"/>
      <c r="L78" s="83"/>
      <c r="M78" s="116" t="s">
        <v>184</v>
      </c>
      <c r="N78" s="117">
        <v>6105</v>
      </c>
    </row>
    <row r="79" spans="1:14" ht="15" customHeight="1" x14ac:dyDescent="0.2">
      <c r="A79" s="83"/>
      <c r="B79" s="83"/>
      <c r="C79" s="83"/>
      <c r="D79" s="83"/>
      <c r="E79" s="83"/>
      <c r="F79" s="98" t="s">
        <v>180</v>
      </c>
      <c r="G79" s="114">
        <f>G76+G77+G78</f>
        <v>33956</v>
      </c>
      <c r="H79" s="107" t="s">
        <v>63</v>
      </c>
      <c r="I79" s="83"/>
      <c r="J79" s="83"/>
      <c r="K79" s="83"/>
      <c r="L79" s="83"/>
      <c r="M79" s="116" t="s">
        <v>185</v>
      </c>
      <c r="N79" s="117">
        <v>7458</v>
      </c>
    </row>
    <row r="80" spans="1:14" ht="15" customHeight="1" x14ac:dyDescent="0.2">
      <c r="A80" s="83"/>
      <c r="B80" s="83"/>
      <c r="C80" s="83"/>
      <c r="D80" s="83"/>
      <c r="E80" s="83"/>
      <c r="F80" s="98" t="s">
        <v>181</v>
      </c>
      <c r="G80" s="115">
        <f>G62/G79*1000</f>
        <v>4711.980209683119</v>
      </c>
      <c r="H80" s="83" t="s">
        <v>64</v>
      </c>
      <c r="I80" s="83"/>
      <c r="J80" s="83"/>
      <c r="K80" s="83"/>
      <c r="L80" s="83"/>
      <c r="M80" s="116" t="s">
        <v>186</v>
      </c>
      <c r="N80" s="117">
        <v>7480</v>
      </c>
    </row>
    <row r="81" spans="1:14" ht="15" customHeight="1" x14ac:dyDescent="0.2">
      <c r="A81" s="83"/>
      <c r="B81" s="83"/>
      <c r="C81" s="83"/>
      <c r="D81" s="83"/>
      <c r="E81" s="83"/>
      <c r="F81" s="83"/>
      <c r="G81" s="83"/>
      <c r="H81" s="83"/>
      <c r="I81" s="83"/>
      <c r="J81" s="83"/>
      <c r="K81" s="83"/>
      <c r="L81" s="83"/>
      <c r="M81" s="116" t="s">
        <v>187</v>
      </c>
      <c r="N81" s="117">
        <v>7678</v>
      </c>
    </row>
    <row r="82" spans="1:14" ht="15" customHeight="1" x14ac:dyDescent="0.2">
      <c r="A82" s="83"/>
      <c r="B82" s="83"/>
      <c r="C82" s="83"/>
      <c r="D82" s="83"/>
      <c r="E82" s="83"/>
      <c r="F82" s="98"/>
      <c r="G82" s="83"/>
      <c r="H82" s="83"/>
      <c r="I82" s="83"/>
      <c r="J82" s="83"/>
      <c r="K82" s="83"/>
      <c r="L82" s="83"/>
      <c r="M82" s="116" t="s">
        <v>188</v>
      </c>
      <c r="N82" s="117">
        <v>7920</v>
      </c>
    </row>
    <row r="83" spans="1:14" ht="15" customHeight="1" x14ac:dyDescent="0.2">
      <c r="A83" s="83"/>
      <c r="B83" s="83"/>
      <c r="C83" s="83"/>
      <c r="D83" s="83"/>
      <c r="E83" s="83"/>
      <c r="F83" s="98"/>
      <c r="G83" s="83"/>
      <c r="H83" s="83"/>
      <c r="I83" s="83"/>
      <c r="J83" s="83"/>
      <c r="K83" s="83"/>
      <c r="L83" s="83"/>
      <c r="M83" s="116" t="s">
        <v>189</v>
      </c>
      <c r="N83" s="117">
        <v>10725</v>
      </c>
    </row>
    <row r="84" spans="1:14" ht="15" customHeight="1" x14ac:dyDescent="0.2">
      <c r="A84" s="83"/>
      <c r="B84" s="83"/>
      <c r="C84" s="83"/>
      <c r="D84" s="83"/>
      <c r="E84" s="83"/>
      <c r="F84" s="83"/>
      <c r="G84" s="83"/>
      <c r="H84" s="83"/>
      <c r="I84" s="83"/>
      <c r="J84" s="83"/>
      <c r="K84" s="83"/>
      <c r="L84" s="83"/>
    </row>
    <row r="85" spans="1:14" ht="15" customHeight="1" x14ac:dyDescent="0.2">
      <c r="A85" s="83"/>
      <c r="B85" s="83"/>
      <c r="C85" s="83"/>
      <c r="D85" s="83"/>
      <c r="E85" s="83"/>
      <c r="F85" s="83"/>
      <c r="G85" s="83"/>
      <c r="H85" s="83"/>
      <c r="I85" s="83"/>
      <c r="J85" s="83"/>
      <c r="K85" s="83"/>
      <c r="L85" s="83"/>
    </row>
    <row r="86" spans="1:14" ht="15" customHeight="1" x14ac:dyDescent="0.2">
      <c r="A86" s="83"/>
      <c r="B86" s="83"/>
      <c r="C86" s="83"/>
      <c r="D86" s="83"/>
      <c r="E86" s="83"/>
      <c r="F86" s="83"/>
      <c r="G86" s="83"/>
      <c r="H86" s="83"/>
      <c r="I86" s="83"/>
      <c r="J86" s="83"/>
      <c r="K86" s="83"/>
      <c r="L86" s="83"/>
      <c r="N86" s="130"/>
    </row>
    <row r="87" spans="1:14" ht="15" customHeight="1" x14ac:dyDescent="0.2">
      <c r="A87" s="83"/>
      <c r="B87" s="83"/>
      <c r="C87" s="83"/>
      <c r="D87" s="83"/>
      <c r="E87" s="83"/>
      <c r="F87" s="83"/>
      <c r="G87" s="83"/>
      <c r="H87" s="83"/>
      <c r="I87" s="83"/>
      <c r="J87" s="83"/>
      <c r="K87" s="83"/>
      <c r="L87" s="83"/>
    </row>
    <row r="88" spans="1:14" ht="15" customHeight="1" x14ac:dyDescent="0.2">
      <c r="A88" s="83"/>
      <c r="B88" s="83"/>
      <c r="C88" s="83"/>
      <c r="D88" s="83"/>
      <c r="E88" s="83"/>
      <c r="F88" s="83"/>
      <c r="G88" s="83"/>
      <c r="H88" s="83"/>
      <c r="I88" s="83"/>
      <c r="J88" s="83"/>
      <c r="K88" s="83"/>
      <c r="L88" s="83"/>
    </row>
    <row r="89" spans="1:14" ht="15" customHeight="1" x14ac:dyDescent="0.2">
      <c r="A89" s="83"/>
      <c r="B89" s="83"/>
      <c r="C89" s="83"/>
      <c r="D89" s="83"/>
      <c r="E89" s="83"/>
      <c r="F89" s="83"/>
      <c r="G89" s="83"/>
      <c r="H89" s="83"/>
      <c r="I89" s="83"/>
      <c r="J89" s="83"/>
      <c r="K89" s="83"/>
      <c r="L89" s="83"/>
    </row>
    <row r="90" spans="1:14" ht="15" customHeight="1" x14ac:dyDescent="0.2">
      <c r="A90" s="83"/>
      <c r="B90" s="83"/>
      <c r="C90" s="83"/>
      <c r="D90" s="83"/>
      <c r="E90" s="83"/>
      <c r="F90" s="83"/>
      <c r="G90" s="83"/>
      <c r="H90" s="83"/>
      <c r="I90" s="83"/>
      <c r="J90" s="83"/>
      <c r="K90" s="83"/>
      <c r="L90" s="83"/>
    </row>
    <row r="91" spans="1:14" ht="15" customHeight="1" x14ac:dyDescent="0.2">
      <c r="A91" s="83"/>
      <c r="B91" s="83"/>
      <c r="C91" s="83"/>
      <c r="D91" s="83"/>
      <c r="E91" s="83"/>
      <c r="F91" s="83"/>
      <c r="G91" s="83"/>
      <c r="H91" s="83"/>
      <c r="I91" s="83"/>
      <c r="J91" s="83"/>
      <c r="K91" s="83"/>
      <c r="L91" s="83"/>
    </row>
    <row r="92" spans="1:14" ht="15" customHeight="1" x14ac:dyDescent="0.2">
      <c r="A92" s="83"/>
      <c r="B92" s="83"/>
      <c r="C92" s="83"/>
      <c r="D92" s="83"/>
      <c r="E92" s="83"/>
      <c r="F92" s="83"/>
      <c r="G92" s="83"/>
      <c r="H92" s="83"/>
      <c r="I92" s="83"/>
      <c r="J92" s="83"/>
      <c r="K92" s="83"/>
      <c r="L92" s="83"/>
    </row>
    <row r="93" spans="1:14" ht="15" customHeight="1" x14ac:dyDescent="0.2">
      <c r="A93" s="83"/>
      <c r="B93" s="83"/>
      <c r="C93" s="83"/>
      <c r="D93" s="83"/>
      <c r="E93" s="83"/>
      <c r="F93" s="83"/>
      <c r="G93" s="83"/>
      <c r="H93" s="83"/>
      <c r="I93" s="83"/>
      <c r="J93" s="83"/>
      <c r="K93" s="83"/>
      <c r="L93" s="83"/>
    </row>
    <row r="94" spans="1:14" ht="15" customHeight="1" x14ac:dyDescent="0.2">
      <c r="A94" s="83"/>
      <c r="B94" s="83"/>
      <c r="C94" s="83"/>
      <c r="D94" s="131" t="s">
        <v>197</v>
      </c>
      <c r="E94" s="83"/>
      <c r="F94" s="83"/>
      <c r="G94" s="83"/>
      <c r="H94" s="83"/>
      <c r="I94" s="83"/>
      <c r="J94" s="83"/>
      <c r="K94" s="83"/>
      <c r="L94" s="83"/>
    </row>
    <row r="95" spans="1:14" ht="15" customHeight="1" x14ac:dyDescent="0.2">
      <c r="A95" s="83"/>
      <c r="B95" s="83"/>
      <c r="C95" s="83"/>
      <c r="D95" s="129" t="s">
        <v>196</v>
      </c>
      <c r="E95" s="83"/>
      <c r="F95" s="83"/>
      <c r="G95" s="83"/>
      <c r="H95" s="83"/>
      <c r="I95" s="83"/>
      <c r="J95" s="83"/>
      <c r="K95" s="83"/>
      <c r="L95" s="83"/>
    </row>
    <row r="96" spans="1:14" ht="15" customHeight="1" x14ac:dyDescent="0.2">
      <c r="A96" s="83"/>
      <c r="B96" s="83" t="s">
        <v>195</v>
      </c>
      <c r="C96" s="83"/>
      <c r="D96" s="83"/>
      <c r="E96" s="83"/>
      <c r="F96" s="83"/>
      <c r="G96" s="83"/>
      <c r="H96" s="83"/>
      <c r="I96" s="83"/>
      <c r="J96" s="83"/>
      <c r="K96" s="83"/>
      <c r="L96" s="83"/>
    </row>
    <row r="97" spans="1:12" ht="15" customHeight="1" thickBot="1" x14ac:dyDescent="0.25">
      <c r="A97" s="83"/>
      <c r="B97" s="83"/>
      <c r="C97" s="83"/>
      <c r="D97" s="83"/>
      <c r="E97" s="83"/>
      <c r="F97" s="83"/>
      <c r="G97" s="131" t="s">
        <v>156</v>
      </c>
      <c r="H97" s="83"/>
      <c r="I97" s="83"/>
      <c r="J97" s="83"/>
      <c r="K97" s="83"/>
      <c r="L97" s="83"/>
    </row>
    <row r="98" spans="1:12" ht="15" customHeight="1" thickBot="1" x14ac:dyDescent="0.25">
      <c r="A98" s="83"/>
      <c r="B98" s="83"/>
      <c r="C98" s="83"/>
      <c r="D98" s="83"/>
      <c r="E98" s="83"/>
      <c r="F98" s="98" t="s">
        <v>190</v>
      </c>
      <c r="G98" s="100">
        <v>0.4</v>
      </c>
      <c r="H98" s="97" t="s">
        <v>191</v>
      </c>
      <c r="I98" s="83"/>
      <c r="J98" s="83"/>
      <c r="K98" s="83"/>
      <c r="L98" s="83"/>
    </row>
    <row r="99" spans="1:12" ht="15" customHeight="1" x14ac:dyDescent="0.2">
      <c r="A99" s="83"/>
      <c r="B99" s="83"/>
      <c r="C99" s="83"/>
      <c r="D99" s="83"/>
      <c r="E99" s="83"/>
      <c r="F99" s="98" t="s">
        <v>192</v>
      </c>
      <c r="G99" s="112">
        <f>G80*G76/G68/1000</f>
        <v>11355.872305336317</v>
      </c>
      <c r="H99" s="83" t="s">
        <v>7</v>
      </c>
      <c r="I99" s="83"/>
      <c r="J99" s="83"/>
      <c r="K99" s="83"/>
      <c r="L99" s="83"/>
    </row>
    <row r="100" spans="1:12" ht="15" customHeight="1" x14ac:dyDescent="0.2">
      <c r="A100" s="83"/>
      <c r="B100" s="83"/>
      <c r="C100" s="83"/>
      <c r="D100" s="83"/>
      <c r="E100" s="83"/>
      <c r="F100" s="98" t="s">
        <v>193</v>
      </c>
      <c r="G100" s="114">
        <f>G99*G98</f>
        <v>4542.3489221345271</v>
      </c>
      <c r="H100" s="83" t="s">
        <v>7</v>
      </c>
      <c r="I100" s="83"/>
      <c r="J100" s="83"/>
      <c r="K100" s="83"/>
      <c r="L100" s="83"/>
    </row>
    <row r="101" spans="1:12" ht="15" customHeight="1" x14ac:dyDescent="0.2">
      <c r="A101" s="83"/>
      <c r="B101" s="83"/>
      <c r="C101" s="83"/>
      <c r="D101" s="83"/>
      <c r="E101" s="83"/>
      <c r="F101" s="98" t="s">
        <v>194</v>
      </c>
      <c r="G101" s="114">
        <f>G100*G68</f>
        <v>45423.489221345269</v>
      </c>
      <c r="H101" s="83" t="s">
        <v>7</v>
      </c>
      <c r="I101" s="83"/>
      <c r="J101" s="83"/>
      <c r="K101" s="83"/>
      <c r="L101" s="83"/>
    </row>
    <row r="102" spans="1:12" ht="15" customHeight="1" x14ac:dyDescent="0.2">
      <c r="A102" s="83"/>
      <c r="C102" s="83"/>
      <c r="D102" s="83"/>
      <c r="E102" s="83"/>
      <c r="F102" s="83"/>
      <c r="G102" s="83"/>
      <c r="H102" s="83"/>
      <c r="I102" s="83"/>
      <c r="J102" s="83"/>
      <c r="K102" s="83"/>
      <c r="L102" s="83"/>
    </row>
    <row r="103" spans="1:12" ht="15" customHeight="1" x14ac:dyDescent="0.2">
      <c r="A103" s="86" t="s">
        <v>201</v>
      </c>
      <c r="B103" s="83"/>
      <c r="C103" s="83"/>
      <c r="D103" s="83"/>
      <c r="E103" s="83"/>
      <c r="F103" s="83"/>
      <c r="G103" s="83"/>
      <c r="H103" s="83"/>
      <c r="I103" s="83"/>
      <c r="J103" s="83"/>
      <c r="K103" s="83"/>
      <c r="L103" s="83"/>
    </row>
    <row r="104" spans="1:12" ht="15" customHeight="1" x14ac:dyDescent="0.2">
      <c r="A104" s="83"/>
      <c r="B104" s="83"/>
      <c r="C104" s="83"/>
      <c r="D104" s="83"/>
      <c r="E104" s="83"/>
      <c r="F104" s="83"/>
      <c r="G104" s="83"/>
      <c r="H104" s="83"/>
      <c r="I104" s="83"/>
      <c r="J104" s="83"/>
      <c r="K104" s="83"/>
      <c r="L104" s="83"/>
    </row>
    <row r="105" spans="1:12" ht="15" customHeight="1" x14ac:dyDescent="0.2">
      <c r="A105" s="83"/>
      <c r="B105" s="83" t="s">
        <v>202</v>
      </c>
      <c r="C105" s="83"/>
      <c r="D105" s="83"/>
      <c r="E105" s="83"/>
      <c r="F105" s="83"/>
      <c r="G105" s="83"/>
      <c r="H105" s="83"/>
      <c r="I105" s="83"/>
      <c r="J105" s="83"/>
      <c r="K105" s="83"/>
      <c r="L105" s="83"/>
    </row>
    <row r="106" spans="1:12" ht="15" customHeight="1" x14ac:dyDescent="0.2">
      <c r="A106" s="83"/>
      <c r="B106" s="83" t="s">
        <v>217</v>
      </c>
      <c r="C106" s="83"/>
      <c r="D106" s="83"/>
      <c r="E106" s="83"/>
      <c r="F106" s="83"/>
      <c r="G106" s="83"/>
      <c r="H106" s="83"/>
      <c r="I106" s="83"/>
      <c r="J106" s="83"/>
      <c r="K106" s="83"/>
      <c r="L106" s="83"/>
    </row>
    <row r="107" spans="1:12" ht="15" customHeight="1" x14ac:dyDescent="0.2">
      <c r="A107" s="83"/>
      <c r="B107" s="83"/>
      <c r="C107" s="83"/>
      <c r="D107" s="83"/>
      <c r="E107" s="83"/>
      <c r="F107" s="83"/>
      <c r="G107" s="83"/>
      <c r="H107" s="83"/>
      <c r="I107" s="83"/>
      <c r="J107" s="83"/>
      <c r="K107" s="83"/>
      <c r="L107" s="83"/>
    </row>
    <row r="108" spans="1:12" ht="15" customHeight="1" x14ac:dyDescent="0.2">
      <c r="A108" s="83"/>
      <c r="B108" s="93" t="s">
        <v>136</v>
      </c>
      <c r="C108" s="95"/>
      <c r="D108" s="119" t="s">
        <v>203</v>
      </c>
      <c r="E108" s="119" t="s">
        <v>211</v>
      </c>
      <c r="F108" s="93" t="s">
        <v>212</v>
      </c>
      <c r="G108" s="95"/>
      <c r="H108" s="93" t="s">
        <v>5</v>
      </c>
      <c r="I108" s="94"/>
      <c r="J108" s="94"/>
      <c r="K108" s="95"/>
      <c r="L108" s="83"/>
    </row>
    <row r="109" spans="1:12" ht="15" customHeight="1" x14ac:dyDescent="0.2">
      <c r="A109" s="83"/>
      <c r="B109" s="93" t="s">
        <v>9</v>
      </c>
      <c r="C109" s="95"/>
      <c r="D109" s="118" t="s">
        <v>204</v>
      </c>
      <c r="E109" s="118" t="s">
        <v>207</v>
      </c>
      <c r="F109" s="88" t="s">
        <v>213</v>
      </c>
      <c r="G109" s="90"/>
      <c r="H109" s="120" t="s">
        <v>221</v>
      </c>
      <c r="I109" s="89"/>
      <c r="J109" s="89"/>
      <c r="K109" s="90"/>
      <c r="L109" s="83"/>
    </row>
    <row r="110" spans="1:12" ht="15" customHeight="1" x14ac:dyDescent="0.2">
      <c r="A110" s="83"/>
      <c r="B110" s="93" t="s">
        <v>28</v>
      </c>
      <c r="C110" s="95"/>
      <c r="D110" s="118" t="s">
        <v>0</v>
      </c>
      <c r="E110" s="118" t="s">
        <v>208</v>
      </c>
      <c r="F110" s="88" t="s">
        <v>214</v>
      </c>
      <c r="G110" s="90"/>
      <c r="H110" s="120" t="s">
        <v>222</v>
      </c>
      <c r="I110" s="89"/>
      <c r="J110" s="89"/>
      <c r="K110" s="90"/>
      <c r="L110" s="83"/>
    </row>
    <row r="111" spans="1:12" ht="15" customHeight="1" x14ac:dyDescent="0.2">
      <c r="A111" s="83"/>
      <c r="B111" s="93" t="s">
        <v>138</v>
      </c>
      <c r="C111" s="95"/>
      <c r="D111" s="118" t="s">
        <v>205</v>
      </c>
      <c r="E111" s="118" t="s">
        <v>209</v>
      </c>
      <c r="F111" s="88" t="s">
        <v>215</v>
      </c>
      <c r="G111" s="90"/>
      <c r="H111" s="120" t="s">
        <v>223</v>
      </c>
      <c r="I111" s="89"/>
      <c r="J111" s="89"/>
      <c r="K111" s="90"/>
      <c r="L111" s="83"/>
    </row>
    <row r="112" spans="1:12" ht="15" customHeight="1" x14ac:dyDescent="0.2">
      <c r="A112" s="83"/>
      <c r="B112" s="93" t="s">
        <v>137</v>
      </c>
      <c r="C112" s="95"/>
      <c r="D112" s="118" t="s">
        <v>206</v>
      </c>
      <c r="E112" s="118" t="s">
        <v>210</v>
      </c>
      <c r="F112" s="88" t="s">
        <v>216</v>
      </c>
      <c r="G112" s="90"/>
      <c r="H112" s="120" t="s">
        <v>224</v>
      </c>
      <c r="I112" s="89"/>
      <c r="J112" s="89"/>
      <c r="K112" s="90"/>
      <c r="L112" s="83"/>
    </row>
    <row r="113" spans="1:12" ht="15" customHeight="1" x14ac:dyDescent="0.2">
      <c r="A113" s="83"/>
      <c r="B113" s="83"/>
      <c r="C113" s="83"/>
      <c r="D113" s="83"/>
      <c r="E113" s="83"/>
      <c r="F113" s="83"/>
      <c r="G113" s="83"/>
      <c r="H113" s="83"/>
      <c r="I113" s="83"/>
      <c r="J113" s="83"/>
      <c r="K113" s="83"/>
      <c r="L113" s="83"/>
    </row>
    <row r="114" spans="1:12" ht="15" customHeight="1" x14ac:dyDescent="0.2">
      <c r="A114" s="83"/>
      <c r="B114" s="85" t="s">
        <v>218</v>
      </c>
      <c r="C114" s="83"/>
      <c r="D114" s="83"/>
      <c r="E114" s="83"/>
      <c r="F114" s="83"/>
      <c r="G114" s="83"/>
      <c r="H114" s="83"/>
      <c r="I114" s="83"/>
      <c r="J114" s="83"/>
      <c r="K114" s="83"/>
      <c r="L114" s="83"/>
    </row>
    <row r="115" spans="1:12" ht="15" customHeight="1" x14ac:dyDescent="0.2">
      <c r="A115" s="83"/>
      <c r="B115" s="85" t="s">
        <v>219</v>
      </c>
      <c r="C115" s="83"/>
      <c r="D115" s="83"/>
      <c r="E115" s="83"/>
      <c r="F115" s="83"/>
      <c r="G115" s="83"/>
      <c r="H115" s="83"/>
      <c r="I115" s="83"/>
      <c r="J115" s="83"/>
      <c r="K115" s="83"/>
      <c r="L115" s="83"/>
    </row>
    <row r="116" spans="1:12" ht="15" customHeight="1" x14ac:dyDescent="0.2">
      <c r="A116" s="83"/>
      <c r="B116" s="85" t="s">
        <v>220</v>
      </c>
      <c r="C116" s="83"/>
      <c r="D116" s="83"/>
      <c r="E116" s="83"/>
      <c r="F116" s="83"/>
      <c r="G116" s="83"/>
      <c r="H116" s="83"/>
      <c r="I116" s="83"/>
      <c r="J116" s="83"/>
      <c r="K116" s="83"/>
      <c r="L116" s="83"/>
    </row>
    <row r="117" spans="1:12" ht="15" customHeight="1" x14ac:dyDescent="0.2">
      <c r="A117" s="83"/>
      <c r="B117" s="85"/>
      <c r="C117" s="83"/>
      <c r="D117" s="83"/>
      <c r="E117" s="83"/>
      <c r="F117" s="83"/>
      <c r="G117" s="83"/>
      <c r="H117" s="83"/>
      <c r="I117" s="83"/>
      <c r="J117" s="83"/>
      <c r="K117" s="83"/>
      <c r="L117" s="83"/>
    </row>
    <row r="118" spans="1:12" ht="15" customHeight="1" x14ac:dyDescent="0.2">
      <c r="A118" s="83"/>
      <c r="B118" s="85" t="s">
        <v>235</v>
      </c>
      <c r="C118" s="83"/>
      <c r="D118" s="83"/>
      <c r="E118" s="83"/>
      <c r="F118" s="83"/>
      <c r="G118" s="83"/>
      <c r="H118" s="83"/>
      <c r="I118" s="83"/>
      <c r="J118" s="83"/>
      <c r="K118" s="83"/>
      <c r="L118" s="83"/>
    </row>
    <row r="119" spans="1:12" ht="15" customHeight="1" x14ac:dyDescent="0.2">
      <c r="A119" s="83"/>
      <c r="B119" s="83"/>
      <c r="C119" s="83"/>
      <c r="D119" s="98" t="s">
        <v>225</v>
      </c>
      <c r="E119" s="146" t="s">
        <v>226</v>
      </c>
      <c r="F119" s="142"/>
      <c r="G119" s="142"/>
      <c r="H119" s="142"/>
      <c r="I119" s="83"/>
      <c r="J119" s="83"/>
      <c r="K119" s="83"/>
      <c r="L119" s="83"/>
    </row>
    <row r="120" spans="1:12" ht="15" customHeight="1" x14ac:dyDescent="0.2">
      <c r="A120" s="83"/>
      <c r="B120" s="83"/>
      <c r="C120" s="83"/>
      <c r="D120" s="98"/>
      <c r="E120" s="121"/>
      <c r="F120" s="122"/>
      <c r="G120" s="122"/>
      <c r="H120" s="122"/>
      <c r="I120" s="83"/>
      <c r="J120" s="83"/>
      <c r="K120" s="83"/>
      <c r="L120" s="83"/>
    </row>
    <row r="121" spans="1:12" ht="15" customHeight="1" x14ac:dyDescent="0.2">
      <c r="A121" s="83"/>
      <c r="B121" s="83"/>
      <c r="C121" s="83"/>
      <c r="D121" s="125"/>
      <c r="E121" s="126"/>
      <c r="F121" s="124"/>
      <c r="G121" s="124"/>
      <c r="H121" s="124"/>
      <c r="I121" s="83"/>
      <c r="J121" s="83"/>
      <c r="K121" s="83"/>
      <c r="L121" s="83"/>
    </row>
    <row r="122" spans="1:12" ht="15" customHeight="1" x14ac:dyDescent="0.2">
      <c r="A122" s="86" t="s">
        <v>239</v>
      </c>
      <c r="B122" s="83"/>
      <c r="C122" s="83"/>
      <c r="D122" s="125"/>
      <c r="E122" s="126"/>
      <c r="F122" s="124"/>
      <c r="G122" s="124"/>
      <c r="H122" s="124"/>
      <c r="I122" s="83"/>
      <c r="J122" s="83"/>
      <c r="K122" s="83"/>
      <c r="L122" s="83"/>
    </row>
    <row r="123" spans="1:12" ht="15" customHeight="1" x14ac:dyDescent="0.2">
      <c r="A123" s="83"/>
      <c r="B123" s="83"/>
      <c r="C123" s="83"/>
      <c r="D123" s="125"/>
      <c r="E123" s="126"/>
      <c r="F123" s="124"/>
      <c r="G123" s="124"/>
      <c r="H123" s="124"/>
      <c r="I123" s="83"/>
      <c r="J123" s="83"/>
      <c r="K123" s="83"/>
      <c r="L123" s="83"/>
    </row>
    <row r="124" spans="1:12" ht="15" customHeight="1" x14ac:dyDescent="0.2">
      <c r="A124" s="83"/>
      <c r="B124" s="83" t="s">
        <v>240</v>
      </c>
      <c r="C124" s="83"/>
      <c r="D124" s="125"/>
      <c r="E124" s="126"/>
      <c r="F124" s="124"/>
      <c r="G124" s="124"/>
      <c r="H124" s="124"/>
      <c r="I124" s="83"/>
      <c r="J124" s="83"/>
      <c r="K124" s="83"/>
      <c r="L124" s="83"/>
    </row>
    <row r="125" spans="1:12" ht="15" customHeight="1" x14ac:dyDescent="0.2">
      <c r="A125" s="83"/>
      <c r="B125" s="83" t="s">
        <v>241</v>
      </c>
      <c r="C125" s="83"/>
      <c r="D125" s="125"/>
      <c r="E125" s="126"/>
      <c r="F125" s="124"/>
      <c r="G125" s="124"/>
      <c r="H125" s="124"/>
      <c r="I125" s="83"/>
      <c r="J125" s="83"/>
      <c r="K125" s="83"/>
      <c r="L125" s="83"/>
    </row>
    <row r="126" spans="1:12" ht="15" customHeight="1" x14ac:dyDescent="0.2">
      <c r="A126" s="83"/>
      <c r="B126" s="83" t="s">
        <v>242</v>
      </c>
      <c r="C126" s="83"/>
      <c r="D126" s="125"/>
      <c r="E126" s="126"/>
      <c r="F126" s="124"/>
      <c r="G126" s="124"/>
      <c r="H126" s="124"/>
      <c r="I126" s="83"/>
      <c r="J126" s="83"/>
      <c r="K126" s="83"/>
      <c r="L126" s="83"/>
    </row>
    <row r="127" spans="1:12" ht="15" customHeight="1" x14ac:dyDescent="0.2">
      <c r="A127" s="83"/>
      <c r="B127" s="83" t="s">
        <v>243</v>
      </c>
      <c r="C127" s="83"/>
      <c r="D127" s="125"/>
      <c r="E127" s="126"/>
      <c r="F127" s="124"/>
      <c r="G127" s="124"/>
      <c r="H127" s="124"/>
      <c r="I127" s="83"/>
      <c r="J127" s="83"/>
      <c r="K127" s="83"/>
      <c r="L127" s="83"/>
    </row>
    <row r="128" spans="1:12" ht="15" customHeight="1" x14ac:dyDescent="0.2">
      <c r="A128" s="83"/>
      <c r="B128" s="83"/>
      <c r="C128" s="83"/>
      <c r="D128" s="125"/>
      <c r="E128" s="126"/>
      <c r="F128" s="124"/>
      <c r="G128" s="124"/>
      <c r="H128" s="124"/>
      <c r="I128" s="83"/>
      <c r="J128" s="83"/>
      <c r="K128" s="83"/>
      <c r="L128" s="83"/>
    </row>
    <row r="129" spans="1:12" ht="15" customHeight="1" x14ac:dyDescent="0.2">
      <c r="A129" s="127" t="s">
        <v>244</v>
      </c>
      <c r="C129" s="83"/>
      <c r="D129" s="125"/>
      <c r="E129" s="126"/>
      <c r="F129" s="124"/>
      <c r="G129" s="124"/>
      <c r="H129" s="124"/>
      <c r="I129" s="83"/>
      <c r="J129" s="83"/>
      <c r="K129" s="83"/>
      <c r="L129" s="83"/>
    </row>
    <row r="130" spans="1:12" ht="15" customHeight="1" x14ac:dyDescent="0.2">
      <c r="A130" s="83"/>
      <c r="B130" s="83"/>
      <c r="C130" s="83"/>
      <c r="D130" s="125"/>
      <c r="E130" s="126"/>
      <c r="F130" s="124"/>
      <c r="G130" s="124"/>
      <c r="H130" s="124"/>
      <c r="I130" s="83"/>
      <c r="J130" s="83"/>
      <c r="K130" s="83"/>
      <c r="L130" s="83"/>
    </row>
    <row r="131" spans="1:12" ht="15" customHeight="1" x14ac:dyDescent="0.2">
      <c r="A131" s="105">
        <v>1</v>
      </c>
      <c r="B131" s="107" t="s">
        <v>245</v>
      </c>
      <c r="C131" s="83"/>
      <c r="D131" s="125"/>
      <c r="E131" s="126"/>
      <c r="F131" s="124"/>
      <c r="G131" s="124"/>
      <c r="H131" s="124"/>
      <c r="I131" s="83"/>
      <c r="J131" s="83"/>
      <c r="K131" s="83"/>
      <c r="L131" s="83"/>
    </row>
    <row r="132" spans="1:12" ht="15" customHeight="1" x14ac:dyDescent="0.2">
      <c r="A132" s="105">
        <v>2</v>
      </c>
      <c r="B132" s="107" t="s">
        <v>246</v>
      </c>
      <c r="C132" s="83"/>
      <c r="D132" s="125"/>
      <c r="E132" s="126"/>
      <c r="F132" s="124"/>
      <c r="G132" s="124"/>
      <c r="H132" s="124"/>
      <c r="I132" s="83"/>
      <c r="J132" s="83"/>
      <c r="K132" s="83"/>
      <c r="L132" s="83"/>
    </row>
    <row r="133" spans="1:12" ht="15" customHeight="1" x14ac:dyDescent="0.2">
      <c r="A133" s="105"/>
      <c r="B133" s="21" t="s">
        <v>247</v>
      </c>
      <c r="C133" s="83"/>
      <c r="D133" s="125"/>
      <c r="E133" s="126"/>
      <c r="F133" s="124"/>
      <c r="G133" s="124"/>
      <c r="H133" s="124"/>
      <c r="I133" s="83"/>
      <c r="J133" s="83"/>
      <c r="K133" s="83"/>
      <c r="L133" s="83"/>
    </row>
    <row r="134" spans="1:12" ht="15" customHeight="1" x14ac:dyDescent="0.2">
      <c r="A134" s="105">
        <v>3</v>
      </c>
      <c r="B134" s="107" t="s">
        <v>248</v>
      </c>
      <c r="C134" s="83"/>
      <c r="D134" s="125"/>
      <c r="E134" s="126"/>
      <c r="F134" s="124"/>
      <c r="G134" s="124"/>
      <c r="H134" s="124"/>
      <c r="I134" s="83"/>
      <c r="J134" s="83"/>
      <c r="K134" s="83"/>
      <c r="L134" s="83"/>
    </row>
    <row r="135" spans="1:12" ht="15" customHeight="1" x14ac:dyDescent="0.2">
      <c r="A135" s="105"/>
      <c r="B135" s="21" t="s">
        <v>249</v>
      </c>
      <c r="C135" s="83"/>
      <c r="D135" s="125"/>
      <c r="E135" s="126"/>
      <c r="F135" s="124"/>
      <c r="G135" s="124"/>
      <c r="H135" s="124"/>
      <c r="I135" s="83"/>
      <c r="J135" s="83"/>
      <c r="K135" s="83"/>
      <c r="L135" s="83"/>
    </row>
    <row r="136" spans="1:12" ht="15" customHeight="1" x14ac:dyDescent="0.2">
      <c r="A136" s="105">
        <v>4</v>
      </c>
      <c r="B136" s="107" t="s">
        <v>250</v>
      </c>
      <c r="C136" s="83"/>
      <c r="D136" s="125"/>
      <c r="E136" s="126"/>
      <c r="F136" s="124"/>
      <c r="G136" s="124"/>
      <c r="H136" s="124"/>
      <c r="I136" s="83"/>
      <c r="J136" s="83"/>
      <c r="K136" s="83"/>
      <c r="L136" s="83"/>
    </row>
    <row r="137" spans="1:12" ht="15" customHeight="1" x14ac:dyDescent="0.2">
      <c r="A137" s="105"/>
      <c r="B137" s="21" t="s">
        <v>251</v>
      </c>
      <c r="C137" s="83"/>
      <c r="D137" s="125"/>
      <c r="E137" s="126"/>
      <c r="F137" s="124"/>
      <c r="G137" s="124"/>
      <c r="H137" s="124"/>
      <c r="I137" s="83"/>
      <c r="J137" s="83"/>
      <c r="K137" s="83"/>
      <c r="L137" s="83"/>
    </row>
    <row r="138" spans="1:12" ht="15" customHeight="1" x14ac:dyDescent="0.2">
      <c r="A138" s="105">
        <v>5</v>
      </c>
      <c r="B138" s="107" t="s">
        <v>254</v>
      </c>
      <c r="C138" s="83"/>
      <c r="D138" s="125"/>
      <c r="E138" s="126"/>
      <c r="F138" s="124"/>
      <c r="G138" s="124"/>
      <c r="H138" s="124"/>
      <c r="I138" s="83"/>
      <c r="J138" s="83"/>
      <c r="K138" s="83"/>
      <c r="L138" s="83"/>
    </row>
    <row r="139" spans="1:12" ht="15" customHeight="1" x14ac:dyDescent="0.2">
      <c r="A139" s="105"/>
      <c r="B139" s="21" t="s">
        <v>252</v>
      </c>
      <c r="C139" s="83"/>
      <c r="D139" s="125"/>
      <c r="E139" s="126"/>
      <c r="F139" s="124"/>
      <c r="G139" s="124"/>
      <c r="H139" s="124"/>
      <c r="I139" s="83"/>
      <c r="J139" s="83"/>
      <c r="K139" s="83"/>
      <c r="L139" s="83"/>
    </row>
    <row r="140" spans="1:12" ht="15" customHeight="1" x14ac:dyDescent="0.2">
      <c r="A140" s="83"/>
      <c r="B140" s="21" t="s">
        <v>253</v>
      </c>
      <c r="C140" s="83"/>
      <c r="D140" s="125"/>
      <c r="E140" s="126"/>
      <c r="F140" s="124"/>
      <c r="G140" s="124"/>
      <c r="H140" s="124"/>
      <c r="I140" s="83"/>
      <c r="J140" s="83"/>
      <c r="K140" s="83"/>
      <c r="L140" s="83"/>
    </row>
    <row r="141" spans="1:12" ht="15" customHeight="1" x14ac:dyDescent="0.2">
      <c r="A141" s="83"/>
      <c r="B141" s="83"/>
      <c r="C141" s="83"/>
      <c r="D141" s="125"/>
      <c r="E141" s="126"/>
      <c r="F141" s="124"/>
      <c r="G141" s="124"/>
      <c r="H141" s="124"/>
      <c r="I141" s="83"/>
      <c r="J141" s="83"/>
      <c r="K141" s="83"/>
      <c r="L141" s="83"/>
    </row>
    <row r="142" spans="1:12" ht="15" customHeight="1" x14ac:dyDescent="0.2">
      <c r="A142" s="83"/>
      <c r="B142" s="83"/>
      <c r="C142" s="83" t="s">
        <v>144</v>
      </c>
      <c r="D142" s="98" t="s">
        <v>231</v>
      </c>
      <c r="E142" s="141" t="s">
        <v>233</v>
      </c>
      <c r="F142" s="141"/>
      <c r="G142" s="141"/>
      <c r="H142" s="141"/>
      <c r="I142" s="83"/>
      <c r="J142" s="83"/>
      <c r="K142" s="83"/>
      <c r="L142" s="83"/>
    </row>
    <row r="143" spans="1:12" ht="15" customHeight="1" x14ac:dyDescent="0.2">
      <c r="A143" s="83"/>
      <c r="B143" s="83"/>
      <c r="C143" s="83"/>
      <c r="D143" s="98" t="s">
        <v>232</v>
      </c>
      <c r="E143" s="141" t="s">
        <v>234</v>
      </c>
      <c r="F143" s="142"/>
      <c r="G143" s="142"/>
      <c r="H143" s="142"/>
      <c r="I143" s="83"/>
      <c r="J143" s="83"/>
      <c r="K143" s="83"/>
      <c r="L143" s="83"/>
    </row>
    <row r="144" spans="1:12" ht="15" customHeight="1" x14ac:dyDescent="0.2">
      <c r="A144" s="83"/>
      <c r="B144" s="83"/>
      <c r="C144" s="83"/>
      <c r="D144" s="83"/>
      <c r="E144" s="83"/>
      <c r="F144" s="83"/>
      <c r="G144" s="83"/>
      <c r="H144" s="83"/>
      <c r="I144" s="83"/>
      <c r="J144" s="83"/>
      <c r="K144" s="83"/>
      <c r="L144" s="83"/>
    </row>
    <row r="145" spans="1:12" ht="15" customHeight="1" x14ac:dyDescent="0.2">
      <c r="A145" s="83"/>
      <c r="B145" s="83"/>
      <c r="C145" s="83"/>
      <c r="D145" s="83"/>
      <c r="E145" s="83"/>
      <c r="F145" s="83"/>
      <c r="G145" s="83"/>
      <c r="H145" s="83"/>
      <c r="I145" s="83"/>
      <c r="J145" s="83"/>
      <c r="K145" s="83"/>
      <c r="L145" s="83"/>
    </row>
    <row r="146" spans="1:12" ht="15" customHeight="1" x14ac:dyDescent="0.2">
      <c r="A146" s="83"/>
      <c r="B146" s="83"/>
      <c r="C146" s="83"/>
      <c r="D146" s="83"/>
      <c r="E146" s="83"/>
      <c r="F146" s="83"/>
      <c r="G146" s="83"/>
      <c r="H146" s="83"/>
      <c r="I146" s="83"/>
      <c r="J146" s="83"/>
      <c r="K146" s="83"/>
      <c r="L146" s="83"/>
    </row>
    <row r="147" spans="1:12" ht="15" customHeight="1" x14ac:dyDescent="0.2">
      <c r="A147" s="83"/>
      <c r="B147" s="128" t="s">
        <v>236</v>
      </c>
      <c r="C147" s="83"/>
      <c r="D147" s="83"/>
      <c r="E147" s="83"/>
      <c r="F147" s="83"/>
      <c r="G147" s="83"/>
      <c r="H147" s="83"/>
      <c r="I147" s="83"/>
      <c r="J147" s="83"/>
      <c r="K147" s="83"/>
      <c r="L147" s="83"/>
    </row>
    <row r="148" spans="1:12" ht="15" customHeight="1" x14ac:dyDescent="0.2">
      <c r="A148" s="83"/>
      <c r="B148" s="128" t="s">
        <v>237</v>
      </c>
      <c r="C148" s="83"/>
      <c r="D148" s="83"/>
      <c r="E148" s="83"/>
      <c r="F148" s="83"/>
      <c r="G148" s="83"/>
      <c r="H148" s="83"/>
      <c r="I148" s="83"/>
      <c r="J148" s="83"/>
      <c r="K148" s="83"/>
      <c r="L148" s="83"/>
    </row>
    <row r="149" spans="1:12" ht="15" customHeight="1" x14ac:dyDescent="0.2">
      <c r="A149" s="83"/>
      <c r="B149" s="83"/>
      <c r="C149" s="83"/>
      <c r="D149" s="83"/>
      <c r="E149" s="83"/>
      <c r="F149" s="83"/>
      <c r="G149" s="83"/>
      <c r="H149" s="83"/>
      <c r="I149" s="83"/>
      <c r="J149" s="83"/>
      <c r="K149" s="83"/>
      <c r="L149" s="83"/>
    </row>
    <row r="150" spans="1:12" ht="15" customHeight="1" x14ac:dyDescent="0.2">
      <c r="A150" s="83"/>
      <c r="B150" s="105" t="s">
        <v>230</v>
      </c>
      <c r="C150" s="123" t="s">
        <v>227</v>
      </c>
      <c r="D150" s="83"/>
      <c r="E150" s="83"/>
      <c r="F150" s="83"/>
      <c r="G150" s="83"/>
      <c r="H150" s="83"/>
      <c r="I150" s="83"/>
      <c r="J150" s="83"/>
      <c r="K150" s="83"/>
      <c r="L150" s="83"/>
    </row>
    <row r="151" spans="1:12" ht="15" customHeight="1" x14ac:dyDescent="0.2">
      <c r="A151" s="83"/>
      <c r="B151" s="105"/>
      <c r="C151" s="104" t="s">
        <v>228</v>
      </c>
      <c r="D151" s="83"/>
      <c r="E151" s="83"/>
      <c r="F151" s="83"/>
      <c r="G151" s="83"/>
      <c r="H151" s="83"/>
      <c r="I151" s="83"/>
      <c r="J151" s="83"/>
      <c r="K151" s="83"/>
      <c r="L151" s="83"/>
    </row>
    <row r="152" spans="1:12" ht="15" customHeight="1" x14ac:dyDescent="0.2">
      <c r="A152" s="83"/>
      <c r="B152" s="105"/>
      <c r="C152" s="104" t="s">
        <v>229</v>
      </c>
      <c r="D152" s="83"/>
      <c r="E152" s="83"/>
      <c r="F152" s="83"/>
      <c r="G152" s="83"/>
      <c r="H152" s="83"/>
      <c r="I152" s="83"/>
      <c r="J152" s="83"/>
      <c r="K152" s="83"/>
      <c r="L152" s="83"/>
    </row>
    <row r="153" spans="1:12" ht="15" customHeight="1" x14ac:dyDescent="0.2">
      <c r="A153" s="83"/>
      <c r="B153" s="83"/>
      <c r="C153" s="83"/>
      <c r="D153" s="83"/>
      <c r="E153" s="83"/>
      <c r="F153" s="83"/>
      <c r="G153" s="83"/>
      <c r="H153" s="83"/>
      <c r="I153" s="83"/>
      <c r="J153" s="83"/>
      <c r="K153" s="83"/>
      <c r="L153" s="83"/>
    </row>
    <row r="154" spans="1:12" ht="15" customHeight="1" x14ac:dyDescent="0.2">
      <c r="A154" s="83"/>
      <c r="B154" s="83"/>
      <c r="C154" s="83"/>
      <c r="D154" s="83"/>
      <c r="E154" s="83"/>
      <c r="F154" s="83"/>
      <c r="G154" s="83"/>
      <c r="H154" s="83"/>
      <c r="I154" s="83"/>
      <c r="J154" s="83"/>
      <c r="K154" s="83"/>
      <c r="L154" s="83"/>
    </row>
    <row r="155" spans="1:12" ht="15" customHeight="1" x14ac:dyDescent="0.2">
      <c r="A155" s="83"/>
      <c r="B155" s="83"/>
      <c r="C155" s="83"/>
      <c r="D155" s="83"/>
      <c r="E155" s="83"/>
      <c r="F155" s="83"/>
      <c r="G155" s="83"/>
      <c r="H155" s="83"/>
      <c r="I155" s="83"/>
      <c r="J155" s="83"/>
      <c r="K155" s="83"/>
      <c r="L155" s="83"/>
    </row>
    <row r="156" spans="1:12" ht="15" customHeight="1" x14ac:dyDescent="0.2">
      <c r="A156" s="83"/>
      <c r="B156" s="83"/>
      <c r="C156" s="83"/>
      <c r="D156" s="83"/>
      <c r="E156" s="83"/>
      <c r="F156" s="83"/>
      <c r="G156" s="83"/>
      <c r="H156" s="83"/>
      <c r="I156" s="83"/>
      <c r="J156" s="83"/>
      <c r="K156" s="83"/>
      <c r="L156" s="83"/>
    </row>
    <row r="157" spans="1:12" ht="15" customHeight="1" x14ac:dyDescent="0.2">
      <c r="A157" s="83"/>
      <c r="B157" s="83"/>
      <c r="C157" s="83"/>
      <c r="D157" s="83"/>
      <c r="E157" s="83"/>
      <c r="F157" s="83"/>
      <c r="G157" s="83"/>
      <c r="H157" s="83"/>
      <c r="I157" s="83"/>
      <c r="J157" s="83"/>
      <c r="K157" s="83"/>
      <c r="L157" s="83"/>
    </row>
    <row r="158" spans="1:12" ht="15" customHeight="1" x14ac:dyDescent="0.2">
      <c r="A158" s="83"/>
      <c r="B158" s="83"/>
      <c r="C158" s="83"/>
      <c r="D158" s="83"/>
      <c r="E158" s="83"/>
      <c r="F158" s="83"/>
      <c r="G158" s="83"/>
      <c r="H158" s="83"/>
      <c r="I158" s="83"/>
      <c r="J158" s="83"/>
      <c r="K158" s="83"/>
      <c r="L158" s="83"/>
    </row>
    <row r="159" spans="1:12" ht="15" customHeight="1" x14ac:dyDescent="0.2">
      <c r="A159" s="83"/>
      <c r="B159" s="83"/>
      <c r="C159" s="83"/>
      <c r="D159" s="83"/>
      <c r="E159" s="83"/>
      <c r="F159" s="83"/>
      <c r="G159" s="83"/>
      <c r="H159" s="83"/>
      <c r="I159" s="83"/>
      <c r="J159" s="83"/>
      <c r="K159" s="83"/>
      <c r="L159" s="83"/>
    </row>
    <row r="160" spans="1:12" ht="15" customHeight="1" x14ac:dyDescent="0.2">
      <c r="A160" s="83"/>
      <c r="B160" s="83"/>
      <c r="C160" s="83"/>
      <c r="D160" s="83"/>
      <c r="E160" s="83"/>
      <c r="F160" s="83"/>
      <c r="G160" s="83"/>
      <c r="H160" s="83"/>
      <c r="I160" s="83"/>
      <c r="J160" s="83"/>
      <c r="K160" s="83"/>
      <c r="L160" s="83"/>
    </row>
    <row r="161" spans="1:12" ht="15" customHeight="1" x14ac:dyDescent="0.2">
      <c r="A161" s="83"/>
      <c r="B161" s="83"/>
      <c r="C161" s="83"/>
      <c r="D161" s="83"/>
      <c r="E161" s="83"/>
      <c r="F161" s="83"/>
      <c r="G161" s="83"/>
      <c r="H161" s="83"/>
      <c r="I161" s="83"/>
      <c r="J161" s="83"/>
      <c r="K161" s="83"/>
      <c r="L161" s="83"/>
    </row>
    <row r="162" spans="1:12" ht="15" customHeight="1" x14ac:dyDescent="0.2">
      <c r="A162" s="83"/>
      <c r="B162" s="83"/>
      <c r="C162" s="83"/>
      <c r="D162" s="83"/>
      <c r="E162" s="83"/>
      <c r="F162" s="83"/>
      <c r="G162" s="83"/>
      <c r="H162" s="83"/>
      <c r="I162" s="83"/>
      <c r="J162" s="83"/>
      <c r="K162" s="83"/>
      <c r="L162" s="83"/>
    </row>
    <row r="163" spans="1:12" ht="15" customHeight="1" x14ac:dyDescent="0.2">
      <c r="A163" s="83"/>
      <c r="B163" s="83"/>
      <c r="C163" s="83"/>
      <c r="D163" s="83"/>
      <c r="E163" s="83"/>
      <c r="F163" s="83"/>
      <c r="G163" s="83"/>
      <c r="H163" s="83"/>
      <c r="I163" s="83"/>
      <c r="J163" s="83"/>
      <c r="K163" s="83"/>
      <c r="L163" s="83"/>
    </row>
    <row r="164" spans="1:12" ht="15" customHeight="1" x14ac:dyDescent="0.2">
      <c r="A164" s="83"/>
      <c r="B164" s="83"/>
      <c r="C164" s="83"/>
      <c r="D164" s="83"/>
      <c r="E164" s="83"/>
      <c r="F164" s="83"/>
      <c r="G164" s="83"/>
      <c r="H164" s="83"/>
      <c r="I164" s="83"/>
      <c r="J164" s="83"/>
      <c r="K164" s="83"/>
      <c r="L164" s="83"/>
    </row>
    <row r="165" spans="1:12" ht="15" customHeight="1" x14ac:dyDescent="0.2">
      <c r="A165" s="83"/>
      <c r="B165" s="83"/>
      <c r="C165" s="83"/>
      <c r="D165" s="83"/>
      <c r="E165" s="83"/>
      <c r="F165" s="83"/>
      <c r="G165" s="83"/>
      <c r="H165" s="83"/>
      <c r="I165" s="83"/>
      <c r="J165" s="83"/>
      <c r="K165" s="83"/>
      <c r="L165" s="83"/>
    </row>
    <row r="166" spans="1:12" ht="15" customHeight="1" x14ac:dyDescent="0.2">
      <c r="A166" s="83"/>
      <c r="B166" s="83"/>
      <c r="C166" s="83"/>
      <c r="D166" s="83"/>
      <c r="E166" s="83"/>
      <c r="F166" s="83"/>
      <c r="G166" s="83"/>
      <c r="H166" s="83"/>
      <c r="I166" s="83"/>
      <c r="J166" s="83"/>
      <c r="K166" s="83"/>
      <c r="L166" s="83"/>
    </row>
    <row r="167" spans="1:12" ht="15" customHeight="1" x14ac:dyDescent="0.2">
      <c r="A167" s="83"/>
      <c r="B167" s="83"/>
      <c r="C167" s="83"/>
      <c r="D167" s="83"/>
      <c r="E167" s="83"/>
      <c r="F167" s="83"/>
      <c r="G167" s="83"/>
      <c r="H167" s="83"/>
      <c r="I167" s="83"/>
      <c r="J167" s="83"/>
      <c r="K167" s="83"/>
      <c r="L167" s="83"/>
    </row>
    <row r="168" spans="1:12" ht="15" customHeight="1" x14ac:dyDescent="0.2">
      <c r="A168" s="83"/>
      <c r="B168" s="83"/>
      <c r="C168" s="83"/>
      <c r="D168" s="83"/>
      <c r="E168" s="83"/>
      <c r="F168" s="83"/>
      <c r="G168" s="83"/>
      <c r="H168" s="83"/>
      <c r="I168" s="83"/>
      <c r="J168" s="83"/>
      <c r="K168" s="83"/>
      <c r="L168" s="83"/>
    </row>
    <row r="169" spans="1:12" ht="15" customHeight="1" x14ac:dyDescent="0.2">
      <c r="A169" s="83"/>
      <c r="B169" s="83"/>
      <c r="C169" s="83"/>
      <c r="D169" s="83"/>
      <c r="E169" s="83"/>
      <c r="F169" s="83"/>
      <c r="G169" s="83"/>
      <c r="H169" s="83"/>
      <c r="I169" s="83"/>
      <c r="J169" s="83"/>
      <c r="K169" s="83"/>
      <c r="L169" s="83"/>
    </row>
    <row r="170" spans="1:12" ht="15" customHeight="1" x14ac:dyDescent="0.2">
      <c r="A170" s="83"/>
      <c r="B170" s="83"/>
      <c r="C170" s="83"/>
      <c r="D170" s="83"/>
      <c r="E170" s="83"/>
      <c r="F170" s="83"/>
      <c r="G170" s="83"/>
      <c r="H170" s="83"/>
      <c r="I170" s="83"/>
      <c r="J170" s="83"/>
      <c r="K170" s="83"/>
      <c r="L170" s="83"/>
    </row>
    <row r="171" spans="1:12" ht="15" customHeight="1" x14ac:dyDescent="0.2">
      <c r="A171" s="83"/>
      <c r="B171" s="83"/>
      <c r="C171" s="83"/>
      <c r="D171" s="83"/>
      <c r="E171" s="83"/>
      <c r="F171" s="83"/>
      <c r="G171" s="83"/>
      <c r="H171" s="83"/>
      <c r="I171" s="83"/>
      <c r="J171" s="83"/>
      <c r="K171" s="83"/>
      <c r="L171" s="83"/>
    </row>
    <row r="172" spans="1:12" ht="15" customHeight="1" x14ac:dyDescent="0.2">
      <c r="A172" s="83"/>
      <c r="B172" s="83"/>
      <c r="C172" s="83"/>
      <c r="D172" s="83"/>
      <c r="E172" s="83"/>
      <c r="F172" s="83"/>
      <c r="G172" s="83"/>
      <c r="H172" s="83"/>
      <c r="I172" s="83"/>
      <c r="J172" s="83"/>
      <c r="K172" s="83"/>
      <c r="L172" s="83"/>
    </row>
    <row r="173" spans="1:12" ht="15" customHeight="1" x14ac:dyDescent="0.2">
      <c r="A173" s="83"/>
      <c r="B173" s="83"/>
      <c r="C173" s="83"/>
      <c r="D173" s="83"/>
      <c r="E173" s="83"/>
      <c r="F173" s="83"/>
      <c r="G173" s="83"/>
      <c r="H173" s="83"/>
      <c r="I173" s="83"/>
      <c r="J173" s="83"/>
      <c r="K173" s="83"/>
      <c r="L173" s="83"/>
    </row>
    <row r="174" spans="1:12" ht="15" customHeight="1" x14ac:dyDescent="0.2">
      <c r="A174" s="83"/>
      <c r="B174" s="83"/>
      <c r="C174" s="83"/>
      <c r="D174" s="83"/>
      <c r="E174" s="83"/>
      <c r="F174" s="83"/>
      <c r="G174" s="83"/>
      <c r="H174" s="83"/>
      <c r="I174" s="83"/>
      <c r="J174" s="83"/>
      <c r="K174" s="83"/>
      <c r="L174" s="83"/>
    </row>
    <row r="175" spans="1:12" ht="15" customHeight="1" x14ac:dyDescent="0.2">
      <c r="A175" s="83"/>
      <c r="B175" s="83"/>
      <c r="C175" s="83"/>
      <c r="D175" s="83"/>
      <c r="E175" s="83"/>
      <c r="F175" s="83"/>
      <c r="G175" s="83"/>
      <c r="H175" s="83"/>
      <c r="I175" s="83"/>
      <c r="J175" s="83"/>
      <c r="K175" s="83"/>
      <c r="L175" s="83"/>
    </row>
    <row r="176" spans="1:12" ht="15" customHeight="1" x14ac:dyDescent="0.2">
      <c r="A176" s="83"/>
      <c r="B176" s="83"/>
      <c r="C176" s="83"/>
      <c r="D176" s="83"/>
      <c r="E176" s="83"/>
      <c r="F176" s="83"/>
      <c r="G176" s="83"/>
      <c r="H176" s="83"/>
      <c r="I176" s="83"/>
      <c r="J176" s="83"/>
      <c r="K176" s="83"/>
      <c r="L176" s="83"/>
    </row>
    <row r="177" spans="1:12" ht="15" customHeight="1" x14ac:dyDescent="0.2">
      <c r="A177" s="83"/>
      <c r="B177" s="83"/>
      <c r="C177" s="83"/>
      <c r="D177" s="83"/>
      <c r="E177" s="83"/>
      <c r="F177" s="83"/>
      <c r="G177" s="83"/>
      <c r="H177" s="83"/>
      <c r="I177" s="83"/>
      <c r="J177" s="83"/>
      <c r="K177" s="83"/>
      <c r="L177" s="83"/>
    </row>
    <row r="178" spans="1:12" ht="15" customHeight="1" x14ac:dyDescent="0.2">
      <c r="A178" s="83"/>
      <c r="B178" s="83"/>
      <c r="C178" s="83"/>
      <c r="D178" s="83"/>
      <c r="E178" s="83"/>
      <c r="F178" s="83"/>
      <c r="G178" s="83"/>
      <c r="H178" s="83"/>
      <c r="I178" s="83"/>
      <c r="J178" s="83"/>
      <c r="K178" s="83"/>
      <c r="L178" s="83"/>
    </row>
    <row r="179" spans="1:12" ht="15" customHeight="1" x14ac:dyDescent="0.2">
      <c r="A179" s="83"/>
      <c r="B179" s="83"/>
      <c r="C179" s="83"/>
      <c r="D179" s="83"/>
      <c r="E179" s="83"/>
      <c r="F179" s="83"/>
      <c r="G179" s="83"/>
      <c r="H179" s="83"/>
      <c r="I179" s="83"/>
      <c r="J179" s="83"/>
      <c r="K179" s="83"/>
      <c r="L179" s="83"/>
    </row>
    <row r="180" spans="1:12" ht="15" customHeight="1" x14ac:dyDescent="0.2">
      <c r="A180" s="83"/>
      <c r="B180" s="83"/>
      <c r="C180" s="83"/>
      <c r="D180" s="83"/>
      <c r="E180" s="83"/>
      <c r="F180" s="83"/>
      <c r="G180" s="83"/>
      <c r="H180" s="83"/>
      <c r="I180" s="83"/>
      <c r="J180" s="83"/>
      <c r="K180" s="83"/>
      <c r="L180" s="83"/>
    </row>
    <row r="181" spans="1:12" ht="15" customHeight="1" x14ac:dyDescent="0.2">
      <c r="A181" s="83"/>
      <c r="B181" s="83"/>
      <c r="C181" s="83"/>
      <c r="D181" s="83"/>
      <c r="E181" s="83"/>
      <c r="F181" s="83"/>
      <c r="G181" s="83"/>
      <c r="H181" s="83"/>
      <c r="I181" s="83"/>
      <c r="J181" s="83"/>
      <c r="K181" s="83"/>
      <c r="L181" s="83"/>
    </row>
    <row r="182" spans="1:12" ht="15" customHeight="1" x14ac:dyDescent="0.2">
      <c r="A182" s="83"/>
      <c r="B182" s="83"/>
      <c r="C182" s="83"/>
      <c r="D182" s="83"/>
      <c r="E182" s="83"/>
      <c r="F182" s="83"/>
      <c r="G182" s="83"/>
      <c r="H182" s="83"/>
      <c r="I182" s="83"/>
      <c r="J182" s="83"/>
      <c r="K182" s="83"/>
      <c r="L182" s="83"/>
    </row>
    <row r="183" spans="1:12" ht="15" customHeight="1" x14ac:dyDescent="0.2">
      <c r="A183" s="83"/>
      <c r="B183" s="83"/>
      <c r="C183" s="83"/>
      <c r="D183" s="83"/>
      <c r="E183" s="83"/>
      <c r="F183" s="83"/>
      <c r="G183" s="83"/>
      <c r="H183" s="83"/>
      <c r="I183" s="83"/>
      <c r="J183" s="83"/>
      <c r="K183" s="83"/>
      <c r="L183" s="83"/>
    </row>
    <row r="184" spans="1:12" ht="15" customHeight="1" x14ac:dyDescent="0.2">
      <c r="A184" s="83"/>
      <c r="B184" s="83"/>
      <c r="C184" s="83"/>
      <c r="D184" s="83"/>
      <c r="E184" s="83"/>
      <c r="F184" s="83"/>
      <c r="G184" s="83"/>
      <c r="H184" s="83"/>
      <c r="I184" s="83"/>
      <c r="J184" s="83"/>
      <c r="K184" s="83"/>
      <c r="L184" s="83"/>
    </row>
    <row r="185" spans="1:12" ht="15" customHeight="1" x14ac:dyDescent="0.2">
      <c r="A185" s="83"/>
      <c r="B185" s="83"/>
      <c r="C185" s="83"/>
      <c r="D185" s="83"/>
      <c r="E185" s="83"/>
      <c r="F185" s="83"/>
      <c r="G185" s="83"/>
      <c r="H185" s="83"/>
      <c r="I185" s="83"/>
      <c r="J185" s="83"/>
      <c r="K185" s="83"/>
      <c r="L185" s="83"/>
    </row>
    <row r="186" spans="1:12" ht="15" customHeight="1" x14ac:dyDescent="0.2">
      <c r="A186" s="83"/>
      <c r="B186" s="83"/>
      <c r="C186" s="83"/>
      <c r="D186" s="83"/>
      <c r="E186" s="83"/>
      <c r="F186" s="83"/>
      <c r="G186" s="83"/>
      <c r="H186" s="83"/>
      <c r="I186" s="83"/>
      <c r="J186" s="83"/>
      <c r="K186" s="83"/>
      <c r="L186" s="83"/>
    </row>
    <row r="187" spans="1:12" ht="15" customHeight="1" x14ac:dyDescent="0.2">
      <c r="A187" s="83"/>
      <c r="B187" s="83"/>
      <c r="C187" s="83"/>
      <c r="D187" s="83"/>
      <c r="E187" s="83"/>
      <c r="F187" s="83"/>
      <c r="G187" s="83"/>
      <c r="H187" s="83"/>
      <c r="I187" s="83"/>
      <c r="J187" s="83"/>
      <c r="K187" s="83"/>
      <c r="L187" s="83"/>
    </row>
    <row r="188" spans="1:12" ht="15" customHeight="1" x14ac:dyDescent="0.2">
      <c r="A188" s="83"/>
      <c r="B188" s="83"/>
      <c r="C188" s="83"/>
      <c r="D188" s="83"/>
      <c r="E188" s="83"/>
      <c r="F188" s="83"/>
      <c r="G188" s="83"/>
      <c r="H188" s="83"/>
      <c r="I188" s="83"/>
      <c r="J188" s="83"/>
      <c r="K188" s="83"/>
      <c r="L188" s="83"/>
    </row>
    <row r="189" spans="1:12" ht="15" customHeight="1" x14ac:dyDescent="0.2">
      <c r="A189" s="83"/>
      <c r="B189" s="83"/>
      <c r="C189" s="83"/>
      <c r="D189" s="83"/>
      <c r="E189" s="83"/>
      <c r="F189" s="83"/>
      <c r="G189" s="83"/>
      <c r="H189" s="83"/>
      <c r="I189" s="83"/>
      <c r="J189" s="83"/>
      <c r="K189" s="83"/>
      <c r="L189" s="83"/>
    </row>
    <row r="190" spans="1:12" ht="15" customHeight="1" x14ac:dyDescent="0.2">
      <c r="A190" s="83"/>
      <c r="B190" s="83"/>
      <c r="C190" s="83"/>
      <c r="D190" s="83"/>
      <c r="E190" s="83"/>
      <c r="F190" s="83"/>
      <c r="G190" s="83"/>
      <c r="H190" s="83"/>
      <c r="I190" s="83"/>
      <c r="J190" s="83"/>
      <c r="K190" s="83"/>
      <c r="L190" s="83"/>
    </row>
    <row r="191" spans="1:12" ht="15" customHeight="1" x14ac:dyDescent="0.2">
      <c r="A191" s="83"/>
      <c r="B191" s="83"/>
      <c r="C191" s="83"/>
      <c r="D191" s="83"/>
      <c r="E191" s="83"/>
      <c r="F191" s="83"/>
      <c r="G191" s="83"/>
      <c r="H191" s="83"/>
      <c r="I191" s="83"/>
      <c r="J191" s="83"/>
      <c r="K191" s="83"/>
      <c r="L191" s="83"/>
    </row>
    <row r="192" spans="1:12" ht="15" customHeight="1" x14ac:dyDescent="0.2">
      <c r="A192" s="83"/>
      <c r="B192" s="83"/>
      <c r="C192" s="83"/>
      <c r="D192" s="83"/>
      <c r="E192" s="83"/>
      <c r="F192" s="83"/>
      <c r="G192" s="83"/>
      <c r="H192" s="83"/>
      <c r="I192" s="83"/>
      <c r="J192" s="83"/>
      <c r="K192" s="83"/>
      <c r="L192" s="83"/>
    </row>
    <row r="193" spans="1:12" ht="15" customHeight="1" x14ac:dyDescent="0.2">
      <c r="A193" s="83"/>
      <c r="B193" s="83"/>
      <c r="C193" s="83"/>
      <c r="D193" s="83"/>
      <c r="E193" s="83"/>
      <c r="F193" s="83"/>
      <c r="G193" s="83"/>
      <c r="H193" s="83"/>
      <c r="I193" s="83"/>
      <c r="J193" s="83"/>
      <c r="K193" s="83"/>
      <c r="L193" s="83"/>
    </row>
    <row r="194" spans="1:12" ht="15" customHeight="1" x14ac:dyDescent="0.2">
      <c r="A194" s="83"/>
      <c r="B194" s="83"/>
      <c r="C194" s="83"/>
      <c r="D194" s="83"/>
      <c r="E194" s="83"/>
      <c r="F194" s="83"/>
      <c r="G194" s="83"/>
      <c r="H194" s="83"/>
      <c r="I194" s="83"/>
      <c r="J194" s="83"/>
      <c r="K194" s="83"/>
      <c r="L194" s="83"/>
    </row>
    <row r="195" spans="1:12" ht="15" customHeight="1" x14ac:dyDescent="0.2">
      <c r="A195" s="83"/>
      <c r="B195" s="83"/>
      <c r="C195" s="83"/>
      <c r="D195" s="83"/>
      <c r="E195" s="83"/>
      <c r="F195" s="83"/>
      <c r="G195" s="83"/>
      <c r="H195" s="83"/>
      <c r="I195" s="83"/>
      <c r="J195" s="83"/>
      <c r="K195" s="83"/>
      <c r="L195" s="83"/>
    </row>
    <row r="196" spans="1:12" ht="15" customHeight="1" x14ac:dyDescent="0.2">
      <c r="A196" s="83"/>
      <c r="B196" s="83"/>
      <c r="C196" s="83"/>
      <c r="D196" s="83"/>
      <c r="E196" s="83"/>
      <c r="F196" s="83"/>
      <c r="G196" s="83"/>
      <c r="H196" s="83"/>
      <c r="I196" s="83"/>
      <c r="J196" s="83"/>
      <c r="K196" s="83"/>
      <c r="L196" s="83"/>
    </row>
    <row r="197" spans="1:12" ht="15" customHeight="1" x14ac:dyDescent="0.2">
      <c r="A197" s="83"/>
      <c r="B197" s="83"/>
      <c r="C197" s="83"/>
      <c r="D197" s="83"/>
      <c r="E197" s="83"/>
      <c r="F197" s="83"/>
      <c r="G197" s="83"/>
      <c r="H197" s="83"/>
      <c r="I197" s="83"/>
      <c r="J197" s="83"/>
      <c r="K197" s="83"/>
      <c r="L197" s="83"/>
    </row>
    <row r="198" spans="1:12" ht="15" customHeight="1" x14ac:dyDescent="0.2">
      <c r="A198" s="83"/>
      <c r="B198" s="83"/>
      <c r="C198" s="83"/>
      <c r="D198" s="83"/>
      <c r="E198" s="83"/>
      <c r="F198" s="83"/>
      <c r="G198" s="83"/>
      <c r="H198" s="83"/>
      <c r="I198" s="83"/>
      <c r="J198" s="83"/>
      <c r="K198" s="83"/>
      <c r="L198" s="83"/>
    </row>
    <row r="199" spans="1:12" ht="15" customHeight="1" x14ac:dyDescent="0.2">
      <c r="A199" s="83"/>
      <c r="B199" s="83"/>
      <c r="C199" s="83"/>
      <c r="D199" s="83"/>
      <c r="E199" s="83"/>
      <c r="F199" s="83"/>
      <c r="G199" s="83"/>
      <c r="H199" s="83"/>
      <c r="I199" s="83"/>
      <c r="J199" s="83"/>
      <c r="K199" s="83"/>
      <c r="L199" s="83"/>
    </row>
    <row r="200" spans="1:12" ht="15" customHeight="1" x14ac:dyDescent="0.2">
      <c r="A200" s="83"/>
      <c r="B200" s="83"/>
      <c r="C200" s="83"/>
      <c r="D200" s="83"/>
      <c r="E200" s="83"/>
      <c r="F200" s="83"/>
      <c r="G200" s="83"/>
      <c r="H200" s="83"/>
      <c r="I200" s="83"/>
      <c r="J200" s="83"/>
      <c r="K200" s="83"/>
      <c r="L200" s="83"/>
    </row>
    <row r="201" spans="1:12" ht="15" customHeight="1" x14ac:dyDescent="0.2">
      <c r="A201" s="83"/>
      <c r="B201" s="83"/>
      <c r="C201" s="83"/>
      <c r="D201" s="83"/>
      <c r="E201" s="83"/>
      <c r="F201" s="83"/>
      <c r="G201" s="83"/>
      <c r="H201" s="83"/>
      <c r="I201" s="83"/>
      <c r="J201" s="83"/>
      <c r="K201" s="83"/>
      <c r="L201" s="83"/>
    </row>
    <row r="202" spans="1:12" ht="15" customHeight="1" x14ac:dyDescent="0.2">
      <c r="A202" s="83"/>
      <c r="B202" s="83"/>
      <c r="C202" s="83"/>
      <c r="D202" s="83"/>
      <c r="E202" s="83"/>
      <c r="F202" s="83"/>
      <c r="G202" s="83"/>
      <c r="H202" s="83"/>
      <c r="I202" s="83"/>
      <c r="J202" s="83"/>
      <c r="K202" s="83"/>
      <c r="L202" s="83"/>
    </row>
    <row r="203" spans="1:12" ht="15" customHeight="1" x14ac:dyDescent="0.2">
      <c r="A203" s="83"/>
      <c r="B203" s="83"/>
      <c r="C203" s="83"/>
      <c r="D203" s="83"/>
      <c r="E203" s="83"/>
      <c r="F203" s="83"/>
      <c r="G203" s="83"/>
      <c r="H203" s="83"/>
      <c r="I203" s="83"/>
      <c r="J203" s="83"/>
      <c r="K203" s="83"/>
      <c r="L203" s="83"/>
    </row>
    <row r="204" spans="1:12" ht="15" customHeight="1" x14ac:dyDescent="0.2">
      <c r="A204" s="83"/>
      <c r="B204" s="83"/>
      <c r="C204" s="83"/>
      <c r="D204" s="83"/>
      <c r="E204" s="83"/>
      <c r="F204" s="83"/>
      <c r="G204" s="83"/>
      <c r="H204" s="83"/>
      <c r="I204" s="83"/>
      <c r="J204" s="83"/>
      <c r="K204" s="83"/>
      <c r="L204" s="83"/>
    </row>
    <row r="205" spans="1:12" ht="15" customHeight="1" x14ac:dyDescent="0.2">
      <c r="A205" s="83"/>
      <c r="B205" s="83"/>
      <c r="C205" s="83"/>
      <c r="D205" s="83"/>
      <c r="E205" s="83"/>
      <c r="F205" s="83"/>
      <c r="G205" s="83"/>
      <c r="H205" s="83"/>
      <c r="I205" s="83"/>
      <c r="J205" s="83"/>
      <c r="K205" s="83"/>
      <c r="L205" s="83"/>
    </row>
    <row r="206" spans="1:12" ht="15" customHeight="1" x14ac:dyDescent="0.2">
      <c r="A206" s="83"/>
      <c r="B206" s="83"/>
      <c r="C206" s="83"/>
      <c r="D206" s="83"/>
      <c r="E206" s="83"/>
      <c r="F206" s="83"/>
      <c r="G206" s="83"/>
      <c r="H206" s="83"/>
      <c r="I206" s="83"/>
      <c r="J206" s="83"/>
      <c r="K206" s="83"/>
      <c r="L206" s="83"/>
    </row>
    <row r="207" spans="1:12" ht="15" customHeight="1" x14ac:dyDescent="0.2">
      <c r="A207" s="83"/>
      <c r="B207" s="83"/>
      <c r="C207" s="83"/>
      <c r="D207" s="83"/>
      <c r="E207" s="83"/>
      <c r="F207" s="83"/>
      <c r="G207" s="83"/>
      <c r="H207" s="83"/>
      <c r="I207" s="83"/>
      <c r="J207" s="83"/>
      <c r="K207" s="83"/>
      <c r="L207" s="83"/>
    </row>
    <row r="208" spans="1:12" ht="15" customHeight="1" x14ac:dyDescent="0.2">
      <c r="A208" s="83"/>
      <c r="B208" s="83"/>
      <c r="C208" s="83"/>
      <c r="D208" s="83"/>
      <c r="E208" s="83"/>
      <c r="F208" s="83"/>
      <c r="G208" s="83"/>
      <c r="H208" s="83"/>
      <c r="I208" s="83"/>
      <c r="J208" s="83"/>
      <c r="K208" s="83"/>
      <c r="L208" s="83"/>
    </row>
    <row r="209" spans="1:12" ht="15" customHeight="1" x14ac:dyDescent="0.2">
      <c r="A209" s="83"/>
      <c r="B209" s="83"/>
      <c r="C209" s="83"/>
      <c r="D209" s="83"/>
      <c r="E209" s="83"/>
      <c r="F209" s="83"/>
      <c r="G209" s="83"/>
      <c r="H209" s="83"/>
      <c r="I209" s="83"/>
      <c r="J209" s="83"/>
      <c r="K209" s="83"/>
      <c r="L209" s="83"/>
    </row>
    <row r="210" spans="1:12" ht="15" customHeight="1" x14ac:dyDescent="0.2">
      <c r="A210" s="83"/>
      <c r="B210" s="83"/>
      <c r="C210" s="83"/>
      <c r="D210" s="83"/>
      <c r="E210" s="83"/>
      <c r="F210" s="83"/>
      <c r="G210" s="83"/>
      <c r="H210" s="83"/>
      <c r="I210" s="83"/>
      <c r="J210" s="83"/>
      <c r="K210" s="83"/>
      <c r="L210" s="83"/>
    </row>
    <row r="211" spans="1:12" ht="15" customHeight="1" x14ac:dyDescent="0.2">
      <c r="A211" s="83"/>
      <c r="B211" s="83"/>
      <c r="C211" s="83"/>
      <c r="D211" s="83"/>
      <c r="E211" s="83"/>
      <c r="F211" s="83"/>
      <c r="G211" s="83"/>
      <c r="H211" s="83"/>
      <c r="I211" s="83"/>
      <c r="J211" s="83"/>
      <c r="K211" s="83"/>
      <c r="L211" s="83"/>
    </row>
    <row r="212" spans="1:12" ht="15" customHeight="1" x14ac:dyDescent="0.2">
      <c r="A212" s="83"/>
      <c r="B212" s="83"/>
      <c r="C212" s="83"/>
      <c r="D212" s="83"/>
      <c r="E212" s="83"/>
      <c r="F212" s="83"/>
      <c r="G212" s="83"/>
      <c r="H212" s="83"/>
      <c r="I212" s="83"/>
      <c r="J212" s="83"/>
      <c r="K212" s="83"/>
      <c r="L212" s="83"/>
    </row>
    <row r="213" spans="1:12" ht="15" customHeight="1" x14ac:dyDescent="0.2">
      <c r="A213" s="83"/>
      <c r="B213" s="83"/>
      <c r="C213" s="83"/>
      <c r="D213" s="83"/>
      <c r="E213" s="83"/>
      <c r="F213" s="83"/>
      <c r="G213" s="83"/>
      <c r="H213" s="83"/>
      <c r="I213" s="83"/>
      <c r="J213" s="83"/>
      <c r="K213" s="83"/>
      <c r="L213" s="83"/>
    </row>
    <row r="214" spans="1:12" ht="15" customHeight="1" x14ac:dyDescent="0.2">
      <c r="A214" s="83"/>
      <c r="B214" s="83"/>
      <c r="C214" s="83"/>
      <c r="D214" s="83"/>
      <c r="E214" s="83"/>
      <c r="F214" s="83"/>
      <c r="G214" s="83"/>
      <c r="H214" s="83"/>
      <c r="I214" s="83"/>
      <c r="J214" s="83"/>
      <c r="K214" s="83"/>
      <c r="L214" s="83"/>
    </row>
    <row r="215" spans="1:12" ht="15" customHeight="1" x14ac:dyDescent="0.2">
      <c r="A215" s="83"/>
      <c r="B215" s="83"/>
      <c r="C215" s="83"/>
      <c r="D215" s="83"/>
      <c r="E215" s="83"/>
      <c r="F215" s="83"/>
      <c r="G215" s="83"/>
      <c r="H215" s="83"/>
      <c r="I215" s="83"/>
      <c r="J215" s="83"/>
      <c r="K215" s="83"/>
      <c r="L215" s="83"/>
    </row>
    <row r="216" spans="1:12" ht="15" customHeight="1" x14ac:dyDescent="0.2">
      <c r="A216" s="83"/>
      <c r="B216" s="83"/>
      <c r="C216" s="83"/>
      <c r="D216" s="83"/>
      <c r="E216" s="83"/>
      <c r="F216" s="83"/>
      <c r="G216" s="83"/>
      <c r="H216" s="83"/>
      <c r="I216" s="83"/>
      <c r="J216" s="83"/>
      <c r="K216" s="83"/>
      <c r="L216" s="83"/>
    </row>
    <row r="217" spans="1:12" ht="15" customHeight="1" x14ac:dyDescent="0.2">
      <c r="A217" s="83"/>
      <c r="B217" s="83"/>
      <c r="C217" s="83"/>
      <c r="D217" s="83"/>
      <c r="E217" s="83"/>
      <c r="F217" s="83"/>
      <c r="G217" s="83"/>
      <c r="H217" s="83"/>
      <c r="I217" s="83"/>
      <c r="J217" s="83"/>
      <c r="K217" s="83"/>
      <c r="L217" s="83"/>
    </row>
    <row r="218" spans="1:12" ht="15" customHeight="1" x14ac:dyDescent="0.2">
      <c r="A218" s="83"/>
      <c r="B218" s="83"/>
      <c r="C218" s="83"/>
      <c r="D218" s="83"/>
      <c r="E218" s="83"/>
      <c r="F218" s="83"/>
      <c r="G218" s="83"/>
      <c r="H218" s="83"/>
      <c r="I218" s="83"/>
      <c r="J218" s="83"/>
      <c r="K218" s="83"/>
      <c r="L218" s="83"/>
    </row>
    <row r="219" spans="1:12" ht="15" customHeight="1" x14ac:dyDescent="0.2">
      <c r="A219" s="83"/>
      <c r="B219" s="83"/>
      <c r="C219" s="83"/>
      <c r="D219" s="83"/>
      <c r="E219" s="83"/>
      <c r="F219" s="83"/>
      <c r="G219" s="83"/>
      <c r="H219" s="83"/>
      <c r="I219" s="83"/>
      <c r="J219" s="83"/>
      <c r="K219" s="83"/>
      <c r="L219" s="83"/>
    </row>
    <row r="220" spans="1:12" ht="15" customHeight="1" x14ac:dyDescent="0.2">
      <c r="A220" s="83"/>
      <c r="B220" s="83"/>
      <c r="C220" s="83"/>
      <c r="D220" s="83"/>
      <c r="E220" s="83"/>
      <c r="F220" s="83"/>
      <c r="G220" s="83"/>
      <c r="H220" s="83"/>
      <c r="I220" s="83"/>
      <c r="J220" s="83"/>
      <c r="K220" s="83"/>
      <c r="L220" s="83"/>
    </row>
    <row r="221" spans="1:12" ht="15" customHeight="1" x14ac:dyDescent="0.2">
      <c r="A221" s="83"/>
      <c r="B221" s="83"/>
      <c r="C221" s="83"/>
      <c r="D221" s="83"/>
      <c r="E221" s="83"/>
      <c r="F221" s="83"/>
      <c r="G221" s="83"/>
      <c r="H221" s="83"/>
      <c r="I221" s="83"/>
      <c r="J221" s="83"/>
      <c r="K221" s="83"/>
      <c r="L221" s="83"/>
    </row>
    <row r="222" spans="1:12" ht="15" customHeight="1" x14ac:dyDescent="0.2">
      <c r="A222" s="83"/>
      <c r="B222" s="83"/>
      <c r="C222" s="83"/>
      <c r="D222" s="83"/>
      <c r="E222" s="83"/>
      <c r="F222" s="83"/>
      <c r="G222" s="83"/>
      <c r="H222" s="83"/>
      <c r="I222" s="83"/>
      <c r="J222" s="83"/>
      <c r="K222" s="83"/>
      <c r="L222" s="83"/>
    </row>
    <row r="223" spans="1:12" ht="15" customHeight="1" x14ac:dyDescent="0.2">
      <c r="A223" s="83"/>
      <c r="B223" s="83"/>
      <c r="C223" s="83"/>
      <c r="D223" s="83"/>
      <c r="E223" s="83"/>
      <c r="F223" s="83"/>
      <c r="G223" s="83"/>
      <c r="H223" s="83"/>
      <c r="I223" s="83"/>
      <c r="J223" s="83"/>
      <c r="K223" s="83"/>
      <c r="L223" s="83"/>
    </row>
    <row r="224" spans="1:12" ht="15" customHeight="1" x14ac:dyDescent="0.2">
      <c r="A224" s="83"/>
      <c r="B224" s="83"/>
      <c r="C224" s="83"/>
      <c r="D224" s="83"/>
      <c r="E224" s="83"/>
      <c r="F224" s="83"/>
      <c r="G224" s="83"/>
      <c r="H224" s="83"/>
      <c r="I224" s="83"/>
      <c r="J224" s="83"/>
      <c r="K224" s="83"/>
      <c r="L224" s="83"/>
    </row>
    <row r="225" spans="1:12" ht="15" customHeight="1" x14ac:dyDescent="0.2">
      <c r="A225" s="83"/>
      <c r="B225" s="83"/>
      <c r="C225" s="83"/>
      <c r="D225" s="83"/>
      <c r="E225" s="83"/>
      <c r="F225" s="83"/>
      <c r="G225" s="83"/>
      <c r="H225" s="83"/>
      <c r="I225" s="83"/>
      <c r="J225" s="83"/>
      <c r="K225" s="83"/>
      <c r="L225" s="83"/>
    </row>
    <row r="226" spans="1:12" ht="15" customHeight="1" x14ac:dyDescent="0.2">
      <c r="A226" s="83"/>
      <c r="B226" s="83"/>
      <c r="C226" s="83"/>
      <c r="D226" s="83"/>
      <c r="E226" s="83"/>
      <c r="F226" s="83"/>
      <c r="G226" s="83"/>
      <c r="H226" s="83"/>
      <c r="I226" s="83"/>
      <c r="J226" s="83"/>
      <c r="K226" s="83"/>
      <c r="L226" s="83"/>
    </row>
    <row r="227" spans="1:12" ht="15" customHeight="1" x14ac:dyDescent="0.2">
      <c r="A227" s="83"/>
      <c r="B227" s="83"/>
      <c r="C227" s="83"/>
      <c r="D227" s="83"/>
      <c r="E227" s="83"/>
      <c r="F227" s="83"/>
      <c r="G227" s="83"/>
      <c r="H227" s="83"/>
      <c r="I227" s="83"/>
      <c r="J227" s="83"/>
      <c r="K227" s="83"/>
      <c r="L227" s="83"/>
    </row>
    <row r="228" spans="1:12" ht="15" customHeight="1" x14ac:dyDescent="0.2">
      <c r="A228" s="83"/>
      <c r="B228" s="83"/>
      <c r="C228" s="83"/>
      <c r="D228" s="83"/>
      <c r="E228" s="83"/>
      <c r="F228" s="83"/>
      <c r="G228" s="83"/>
      <c r="H228" s="83"/>
      <c r="I228" s="83"/>
      <c r="J228" s="83"/>
      <c r="K228" s="83"/>
      <c r="L228" s="83"/>
    </row>
    <row r="229" spans="1:12" ht="15" customHeight="1" x14ac:dyDescent="0.2">
      <c r="A229" s="83"/>
      <c r="B229" s="83"/>
      <c r="C229" s="83"/>
      <c r="D229" s="83"/>
      <c r="E229" s="83"/>
      <c r="F229" s="83"/>
      <c r="G229" s="83"/>
      <c r="H229" s="83"/>
      <c r="I229" s="83"/>
      <c r="J229" s="83"/>
      <c r="K229" s="83"/>
      <c r="L229" s="83"/>
    </row>
    <row r="230" spans="1:12" ht="15" customHeight="1" x14ac:dyDescent="0.2">
      <c r="A230" s="83"/>
      <c r="B230" s="83"/>
      <c r="C230" s="83"/>
      <c r="D230" s="83"/>
      <c r="E230" s="83"/>
      <c r="F230" s="83"/>
      <c r="G230" s="83"/>
      <c r="H230" s="83"/>
      <c r="I230" s="83"/>
      <c r="J230" s="83"/>
      <c r="K230" s="83"/>
      <c r="L230" s="83"/>
    </row>
    <row r="231" spans="1:12" ht="15" customHeight="1" x14ac:dyDescent="0.2">
      <c r="A231" s="83"/>
      <c r="B231" s="83"/>
      <c r="C231" s="83"/>
      <c r="D231" s="83"/>
      <c r="E231" s="83"/>
      <c r="F231" s="83"/>
      <c r="G231" s="83"/>
      <c r="H231" s="83"/>
      <c r="I231" s="83"/>
      <c r="J231" s="83"/>
      <c r="K231" s="83"/>
      <c r="L231" s="83"/>
    </row>
    <row r="232" spans="1:12" ht="15" customHeight="1" x14ac:dyDescent="0.2">
      <c r="A232" s="83"/>
      <c r="B232" s="83"/>
      <c r="C232" s="83"/>
      <c r="D232" s="83"/>
      <c r="E232" s="83"/>
      <c r="F232" s="83"/>
      <c r="G232" s="83"/>
      <c r="H232" s="83"/>
      <c r="I232" s="83"/>
      <c r="J232" s="83"/>
      <c r="K232" s="83"/>
      <c r="L232" s="83"/>
    </row>
    <row r="233" spans="1:12" ht="15" customHeight="1" x14ac:dyDescent="0.2">
      <c r="A233" s="83"/>
      <c r="B233" s="83"/>
      <c r="C233" s="83"/>
      <c r="D233" s="83"/>
      <c r="E233" s="83"/>
      <c r="F233" s="83"/>
      <c r="G233" s="83"/>
      <c r="H233" s="83"/>
      <c r="I233" s="83"/>
      <c r="J233" s="83"/>
      <c r="K233" s="83"/>
      <c r="L233" s="83"/>
    </row>
    <row r="234" spans="1:12" ht="15" customHeight="1" x14ac:dyDescent="0.2">
      <c r="A234" s="83"/>
      <c r="B234" s="83"/>
      <c r="C234" s="83"/>
      <c r="D234" s="83"/>
      <c r="E234" s="83"/>
      <c r="F234" s="83"/>
      <c r="G234" s="83"/>
      <c r="H234" s="83"/>
      <c r="I234" s="83"/>
      <c r="J234" s="83"/>
      <c r="K234" s="83"/>
      <c r="L234" s="83"/>
    </row>
    <row r="235" spans="1:12" ht="15" customHeight="1" x14ac:dyDescent="0.2">
      <c r="A235" s="83"/>
      <c r="B235" s="83"/>
      <c r="C235" s="83"/>
      <c r="D235" s="83"/>
      <c r="E235" s="83"/>
      <c r="F235" s="83"/>
      <c r="G235" s="83"/>
      <c r="H235" s="83"/>
      <c r="I235" s="83"/>
      <c r="J235" s="83"/>
      <c r="K235" s="83"/>
      <c r="L235" s="83"/>
    </row>
    <row r="236" spans="1:12" ht="15" customHeight="1" x14ac:dyDescent="0.2">
      <c r="A236" s="83"/>
      <c r="B236" s="83"/>
      <c r="C236" s="83"/>
      <c r="D236" s="83"/>
      <c r="E236" s="83"/>
      <c r="F236" s="83"/>
      <c r="G236" s="83"/>
      <c r="H236" s="83"/>
      <c r="I236" s="83"/>
      <c r="J236" s="83"/>
      <c r="K236" s="83"/>
      <c r="L236" s="83"/>
    </row>
    <row r="237" spans="1:12" ht="15" customHeight="1" x14ac:dyDescent="0.2">
      <c r="A237" s="83"/>
      <c r="B237" s="83"/>
      <c r="C237" s="83"/>
      <c r="D237" s="83"/>
      <c r="E237" s="83"/>
      <c r="F237" s="83"/>
      <c r="G237" s="83"/>
      <c r="H237" s="83"/>
      <c r="I237" s="83"/>
      <c r="J237" s="83"/>
      <c r="K237" s="83"/>
      <c r="L237" s="83"/>
    </row>
    <row r="238" spans="1:12" ht="15" customHeight="1" x14ac:dyDescent="0.2">
      <c r="A238" s="83"/>
      <c r="B238" s="83"/>
      <c r="C238" s="83"/>
      <c r="D238" s="83"/>
      <c r="E238" s="83"/>
      <c r="F238" s="83"/>
      <c r="G238" s="83"/>
      <c r="H238" s="83"/>
      <c r="I238" s="83"/>
      <c r="J238" s="83"/>
      <c r="K238" s="83"/>
      <c r="L238" s="83"/>
    </row>
    <row r="239" spans="1:12" ht="15" customHeight="1" x14ac:dyDescent="0.2">
      <c r="A239" s="83"/>
      <c r="B239" s="83"/>
      <c r="C239" s="83"/>
      <c r="D239" s="83"/>
      <c r="E239" s="83"/>
      <c r="F239" s="83"/>
      <c r="G239" s="83"/>
      <c r="H239" s="83"/>
      <c r="I239" s="83"/>
      <c r="J239" s="83"/>
      <c r="K239" s="83"/>
      <c r="L239" s="83"/>
    </row>
    <row r="240" spans="1:12" ht="15" customHeight="1" x14ac:dyDescent="0.2">
      <c r="A240" s="83"/>
      <c r="B240" s="83"/>
      <c r="C240" s="83"/>
      <c r="D240" s="83"/>
      <c r="E240" s="83"/>
      <c r="F240" s="83"/>
      <c r="G240" s="83"/>
      <c r="H240" s="83"/>
      <c r="I240" s="83"/>
      <c r="J240" s="83"/>
      <c r="K240" s="83"/>
      <c r="L240" s="83"/>
    </row>
    <row r="241" spans="1:12" ht="15" customHeight="1" x14ac:dyDescent="0.2">
      <c r="A241" s="83"/>
      <c r="B241" s="83"/>
      <c r="C241" s="83"/>
      <c r="D241" s="83"/>
      <c r="E241" s="83"/>
      <c r="F241" s="83"/>
      <c r="G241" s="83"/>
      <c r="H241" s="83"/>
      <c r="I241" s="83"/>
      <c r="J241" s="83"/>
      <c r="K241" s="83"/>
      <c r="L241" s="83"/>
    </row>
    <row r="242" spans="1:12" ht="15" customHeight="1" x14ac:dyDescent="0.2">
      <c r="A242" s="83"/>
      <c r="B242" s="83"/>
      <c r="C242" s="83"/>
      <c r="D242" s="83"/>
      <c r="E242" s="83"/>
      <c r="F242" s="83"/>
      <c r="G242" s="83"/>
      <c r="H242" s="83"/>
      <c r="I242" s="83"/>
      <c r="J242" s="83"/>
      <c r="K242" s="83"/>
      <c r="L242" s="83"/>
    </row>
    <row r="243" spans="1:12" ht="15" customHeight="1" x14ac:dyDescent="0.2">
      <c r="A243" s="83"/>
      <c r="B243" s="83"/>
      <c r="C243" s="83"/>
      <c r="D243" s="83"/>
      <c r="E243" s="83"/>
      <c r="F243" s="83"/>
      <c r="G243" s="83"/>
      <c r="H243" s="83"/>
      <c r="I243" s="83"/>
      <c r="J243" s="83"/>
      <c r="K243" s="83"/>
      <c r="L243" s="83"/>
    </row>
    <row r="244" spans="1:12" ht="15" customHeight="1" x14ac:dyDescent="0.2">
      <c r="A244" s="83"/>
      <c r="B244" s="83"/>
      <c r="C244" s="83"/>
      <c r="D244" s="83"/>
      <c r="E244" s="83"/>
      <c r="F244" s="83"/>
      <c r="G244" s="83"/>
      <c r="H244" s="83"/>
      <c r="I244" s="83"/>
      <c r="J244" s="83"/>
      <c r="K244" s="83"/>
      <c r="L244" s="83"/>
    </row>
    <row r="245" spans="1:12" ht="15" customHeight="1" x14ac:dyDescent="0.2">
      <c r="A245" s="83"/>
      <c r="B245" s="83"/>
      <c r="C245" s="83"/>
      <c r="D245" s="83"/>
      <c r="E245" s="83"/>
      <c r="F245" s="83"/>
      <c r="G245" s="83"/>
      <c r="H245" s="83"/>
      <c r="I245" s="83"/>
      <c r="J245" s="83"/>
      <c r="K245" s="83"/>
      <c r="L245" s="83"/>
    </row>
    <row r="246" spans="1:12" ht="15" customHeight="1" x14ac:dyDescent="0.2">
      <c r="A246" s="83"/>
      <c r="B246" s="83"/>
      <c r="C246" s="83"/>
      <c r="D246" s="83"/>
      <c r="E246" s="83"/>
      <c r="F246" s="83"/>
      <c r="G246" s="83"/>
      <c r="H246" s="83"/>
      <c r="I246" s="83"/>
      <c r="J246" s="83"/>
      <c r="K246" s="83"/>
      <c r="L246" s="83"/>
    </row>
    <row r="247" spans="1:12" ht="15" customHeight="1" x14ac:dyDescent="0.2">
      <c r="A247" s="83"/>
      <c r="B247" s="83"/>
      <c r="C247" s="83"/>
      <c r="D247" s="83"/>
      <c r="E247" s="83"/>
      <c r="F247" s="83"/>
      <c r="G247" s="83"/>
      <c r="H247" s="83"/>
      <c r="I247" s="83"/>
      <c r="J247" s="83"/>
      <c r="K247" s="83"/>
      <c r="L247" s="83"/>
    </row>
    <row r="248" spans="1:12" ht="15" customHeight="1" x14ac:dyDescent="0.2">
      <c r="A248" s="83"/>
      <c r="B248" s="83"/>
      <c r="C248" s="83"/>
      <c r="D248" s="83"/>
      <c r="E248" s="83"/>
      <c r="F248" s="83"/>
      <c r="G248" s="83"/>
      <c r="H248" s="83"/>
      <c r="I248" s="83"/>
      <c r="J248" s="83"/>
      <c r="K248" s="83"/>
      <c r="L248" s="83"/>
    </row>
    <row r="249" spans="1:12" ht="15" customHeight="1" x14ac:dyDescent="0.2">
      <c r="A249" s="83"/>
      <c r="B249" s="83"/>
      <c r="C249" s="83"/>
      <c r="D249" s="83"/>
      <c r="E249" s="83"/>
      <c r="F249" s="83"/>
      <c r="G249" s="83"/>
      <c r="H249" s="83"/>
      <c r="I249" s="83"/>
      <c r="J249" s="83"/>
      <c r="K249" s="83"/>
      <c r="L249" s="83"/>
    </row>
    <row r="250" spans="1:12" ht="15" customHeight="1" x14ac:dyDescent="0.2">
      <c r="A250" s="83"/>
      <c r="B250" s="83"/>
      <c r="C250" s="83"/>
      <c r="D250" s="83"/>
      <c r="E250" s="83"/>
      <c r="F250" s="83"/>
      <c r="G250" s="83"/>
      <c r="H250" s="83"/>
      <c r="I250" s="83"/>
      <c r="J250" s="83"/>
      <c r="K250" s="83"/>
      <c r="L250" s="83"/>
    </row>
    <row r="251" spans="1:12" ht="15" customHeight="1" x14ac:dyDescent="0.2">
      <c r="A251" s="83"/>
      <c r="B251" s="83"/>
      <c r="C251" s="83"/>
      <c r="D251" s="83"/>
      <c r="E251" s="83"/>
      <c r="F251" s="83"/>
      <c r="G251" s="83"/>
      <c r="H251" s="83"/>
      <c r="I251" s="83"/>
      <c r="J251" s="83"/>
      <c r="K251" s="83"/>
      <c r="L251" s="83"/>
    </row>
    <row r="252" spans="1:12" ht="15" customHeight="1" x14ac:dyDescent="0.2">
      <c r="A252" s="83"/>
      <c r="B252" s="83"/>
      <c r="C252" s="83"/>
      <c r="D252" s="83"/>
      <c r="E252" s="83"/>
      <c r="F252" s="83"/>
      <c r="G252" s="83"/>
      <c r="H252" s="83"/>
      <c r="I252" s="83"/>
      <c r="J252" s="83"/>
      <c r="K252" s="83"/>
      <c r="L252" s="83"/>
    </row>
    <row r="253" spans="1:12" ht="15" customHeight="1" x14ac:dyDescent="0.2">
      <c r="A253" s="83"/>
      <c r="B253" s="83"/>
      <c r="C253" s="83"/>
      <c r="D253" s="83"/>
      <c r="E253" s="83"/>
      <c r="F253" s="83"/>
      <c r="G253" s="83"/>
      <c r="H253" s="83"/>
      <c r="I253" s="83"/>
      <c r="J253" s="83"/>
      <c r="K253" s="83"/>
      <c r="L253" s="83"/>
    </row>
    <row r="254" spans="1:12" ht="15" customHeight="1" x14ac:dyDescent="0.2">
      <c r="A254" s="83"/>
      <c r="B254" s="83"/>
      <c r="C254" s="83"/>
      <c r="D254" s="83"/>
      <c r="E254" s="83"/>
      <c r="F254" s="83"/>
      <c r="G254" s="83"/>
      <c r="H254" s="83"/>
      <c r="I254" s="83"/>
      <c r="J254" s="83"/>
      <c r="K254" s="83"/>
      <c r="L254" s="83"/>
    </row>
    <row r="255" spans="1:12" ht="15" customHeight="1" x14ac:dyDescent="0.2">
      <c r="A255" s="83"/>
      <c r="B255" s="83"/>
      <c r="C255" s="83"/>
      <c r="D255" s="83"/>
      <c r="E255" s="83"/>
      <c r="F255" s="83"/>
      <c r="G255" s="83"/>
      <c r="H255" s="83"/>
      <c r="I255" s="83"/>
      <c r="J255" s="83"/>
      <c r="K255" s="83"/>
      <c r="L255" s="83"/>
    </row>
    <row r="256" spans="1:12" ht="15" customHeight="1" x14ac:dyDescent="0.2">
      <c r="A256" s="83"/>
      <c r="B256" s="83"/>
      <c r="C256" s="83"/>
      <c r="D256" s="83"/>
      <c r="E256" s="83"/>
      <c r="F256" s="83"/>
      <c r="G256" s="83"/>
      <c r="H256" s="83"/>
      <c r="I256" s="83"/>
      <c r="J256" s="83"/>
      <c r="K256" s="83"/>
      <c r="L256" s="83"/>
    </row>
    <row r="257" spans="1:12" ht="15" customHeight="1" x14ac:dyDescent="0.2">
      <c r="A257" s="83"/>
      <c r="B257" s="83"/>
      <c r="C257" s="83"/>
      <c r="D257" s="83"/>
      <c r="E257" s="83"/>
      <c r="F257" s="83"/>
      <c r="G257" s="83"/>
      <c r="H257" s="83"/>
      <c r="I257" s="83"/>
      <c r="J257" s="83"/>
      <c r="K257" s="83"/>
      <c r="L257" s="83"/>
    </row>
    <row r="258" spans="1:12" ht="15" customHeight="1" x14ac:dyDescent="0.2">
      <c r="A258" s="83"/>
      <c r="B258" s="83"/>
      <c r="C258" s="83"/>
      <c r="D258" s="83"/>
      <c r="E258" s="83"/>
      <c r="F258" s="83"/>
      <c r="G258" s="83"/>
      <c r="H258" s="83"/>
      <c r="I258" s="83"/>
      <c r="J258" s="83"/>
      <c r="K258" s="83"/>
      <c r="L258" s="83"/>
    </row>
    <row r="259" spans="1:12" ht="15" customHeight="1" x14ac:dyDescent="0.2">
      <c r="A259" s="83"/>
      <c r="B259" s="83"/>
      <c r="C259" s="83"/>
      <c r="D259" s="83"/>
      <c r="E259" s="83"/>
      <c r="F259" s="83"/>
      <c r="G259" s="83"/>
      <c r="H259" s="83"/>
      <c r="I259" s="83"/>
      <c r="J259" s="83"/>
      <c r="K259" s="83"/>
      <c r="L259" s="83"/>
    </row>
    <row r="260" spans="1:12" ht="15" customHeight="1" x14ac:dyDescent="0.2">
      <c r="A260" s="83"/>
      <c r="B260" s="83"/>
      <c r="C260" s="83"/>
      <c r="D260" s="83"/>
      <c r="E260" s="83"/>
      <c r="F260" s="83"/>
      <c r="G260" s="83"/>
      <c r="H260" s="83"/>
      <c r="I260" s="83"/>
      <c r="J260" s="83"/>
      <c r="K260" s="83"/>
      <c r="L260" s="83"/>
    </row>
    <row r="261" spans="1:12" ht="15" customHeight="1" x14ac:dyDescent="0.2">
      <c r="A261" s="83"/>
      <c r="B261" s="83"/>
      <c r="C261" s="83"/>
      <c r="D261" s="83"/>
      <c r="E261" s="83"/>
      <c r="F261" s="83"/>
      <c r="G261" s="83"/>
      <c r="H261" s="83"/>
      <c r="I261" s="83"/>
      <c r="J261" s="83"/>
      <c r="K261" s="83"/>
      <c r="L261" s="83"/>
    </row>
    <row r="262" spans="1:12" ht="15" customHeight="1" x14ac:dyDescent="0.2">
      <c r="A262" s="83"/>
      <c r="B262" s="83"/>
      <c r="C262" s="83"/>
      <c r="D262" s="83"/>
      <c r="E262" s="83"/>
      <c r="F262" s="83"/>
      <c r="G262" s="83"/>
      <c r="H262" s="83"/>
      <c r="I262" s="83"/>
      <c r="J262" s="83"/>
      <c r="K262" s="83"/>
      <c r="L262" s="83"/>
    </row>
    <row r="263" spans="1:12" ht="15" customHeight="1" x14ac:dyDescent="0.2">
      <c r="A263" s="83"/>
      <c r="B263" s="83"/>
      <c r="C263" s="83"/>
      <c r="D263" s="83"/>
      <c r="E263" s="83"/>
      <c r="F263" s="83"/>
      <c r="G263" s="83"/>
      <c r="H263" s="83"/>
      <c r="I263" s="83"/>
      <c r="J263" s="83"/>
      <c r="K263" s="83"/>
      <c r="L263" s="83"/>
    </row>
    <row r="264" spans="1:12" ht="15" customHeight="1" x14ac:dyDescent="0.2">
      <c r="A264" s="83"/>
      <c r="B264" s="83"/>
      <c r="C264" s="83"/>
      <c r="D264" s="83"/>
      <c r="E264" s="83"/>
      <c r="F264" s="83"/>
      <c r="G264" s="83"/>
      <c r="H264" s="83"/>
      <c r="I264" s="83"/>
      <c r="J264" s="83"/>
      <c r="K264" s="83"/>
      <c r="L264" s="83"/>
    </row>
    <row r="265" spans="1:12" ht="15" customHeight="1" x14ac:dyDescent="0.2">
      <c r="A265" s="83"/>
      <c r="B265" s="83"/>
      <c r="C265" s="83"/>
      <c r="D265" s="83"/>
      <c r="E265" s="83"/>
      <c r="F265" s="83"/>
      <c r="G265" s="83"/>
      <c r="H265" s="83"/>
      <c r="I265" s="83"/>
      <c r="J265" s="83"/>
      <c r="K265" s="83"/>
      <c r="L265" s="83"/>
    </row>
    <row r="266" spans="1:12" ht="15" customHeight="1" x14ac:dyDescent="0.2">
      <c r="A266" s="83"/>
      <c r="B266" s="83"/>
      <c r="C266" s="83"/>
      <c r="D266" s="83"/>
      <c r="E266" s="83"/>
      <c r="F266" s="83"/>
      <c r="G266" s="83"/>
      <c r="H266" s="83"/>
      <c r="I266" s="83"/>
      <c r="J266" s="83"/>
      <c r="K266" s="83"/>
      <c r="L266" s="83"/>
    </row>
    <row r="267" spans="1:12" ht="15" customHeight="1" x14ac:dyDescent="0.2">
      <c r="A267" s="83"/>
      <c r="B267" s="83"/>
      <c r="C267" s="83"/>
      <c r="D267" s="83"/>
      <c r="E267" s="83"/>
      <c r="F267" s="83"/>
      <c r="G267" s="83"/>
      <c r="H267" s="83"/>
      <c r="I267" s="83"/>
      <c r="J267" s="83"/>
      <c r="K267" s="83"/>
      <c r="L267" s="83"/>
    </row>
    <row r="268" spans="1:12" ht="15" customHeight="1" x14ac:dyDescent="0.2">
      <c r="A268" s="83"/>
      <c r="B268" s="83"/>
      <c r="C268" s="83"/>
      <c r="D268" s="83"/>
      <c r="E268" s="83"/>
      <c r="F268" s="83"/>
      <c r="G268" s="83"/>
      <c r="H268" s="83"/>
      <c r="I268" s="83"/>
      <c r="J268" s="83"/>
      <c r="K268" s="83"/>
      <c r="L268" s="83"/>
    </row>
    <row r="269" spans="1:12" ht="15" customHeight="1" x14ac:dyDescent="0.2">
      <c r="A269" s="83"/>
      <c r="B269" s="83"/>
      <c r="C269" s="83"/>
      <c r="D269" s="83"/>
      <c r="E269" s="83"/>
      <c r="F269" s="83"/>
      <c r="G269" s="83"/>
      <c r="H269" s="83"/>
      <c r="I269" s="83"/>
      <c r="J269" s="83"/>
      <c r="K269" s="83"/>
      <c r="L269" s="83"/>
    </row>
    <row r="270" spans="1:12" ht="15" customHeight="1" x14ac:dyDescent="0.2">
      <c r="A270" s="83"/>
      <c r="B270" s="83"/>
      <c r="C270" s="83"/>
      <c r="D270" s="83"/>
      <c r="E270" s="83"/>
      <c r="F270" s="83"/>
      <c r="G270" s="83"/>
      <c r="H270" s="83"/>
      <c r="I270" s="83"/>
      <c r="J270" s="83"/>
      <c r="K270" s="83"/>
      <c r="L270" s="83"/>
    </row>
    <row r="271" spans="1:12" ht="15" customHeight="1" x14ac:dyDescent="0.2">
      <c r="A271" s="83"/>
      <c r="B271" s="83"/>
      <c r="C271" s="83"/>
      <c r="D271" s="83"/>
      <c r="E271" s="83"/>
      <c r="F271" s="83"/>
      <c r="G271" s="83"/>
      <c r="H271" s="83"/>
      <c r="I271" s="83"/>
      <c r="J271" s="83"/>
      <c r="K271" s="83"/>
      <c r="L271" s="83"/>
    </row>
    <row r="272" spans="1:12" ht="15" customHeight="1" x14ac:dyDescent="0.2">
      <c r="A272" s="83"/>
      <c r="B272" s="83"/>
      <c r="C272" s="83"/>
      <c r="D272" s="83"/>
      <c r="E272" s="83"/>
      <c r="F272" s="83"/>
      <c r="G272" s="83"/>
      <c r="H272" s="83"/>
      <c r="I272" s="83"/>
      <c r="J272" s="83"/>
      <c r="K272" s="83"/>
      <c r="L272" s="83"/>
    </row>
    <row r="273" spans="1:12" ht="15" customHeight="1" x14ac:dyDescent="0.2">
      <c r="A273" s="83"/>
      <c r="B273" s="83"/>
      <c r="C273" s="83"/>
      <c r="D273" s="83"/>
      <c r="E273" s="83"/>
      <c r="F273" s="83"/>
      <c r="G273" s="83"/>
      <c r="H273" s="83"/>
      <c r="I273" s="83"/>
      <c r="J273" s="83"/>
      <c r="K273" s="83"/>
      <c r="L273" s="83"/>
    </row>
    <row r="274" spans="1:12" ht="15" customHeight="1" x14ac:dyDescent="0.2">
      <c r="A274" s="83"/>
      <c r="B274" s="83"/>
      <c r="C274" s="83"/>
      <c r="D274" s="83"/>
      <c r="E274" s="83"/>
      <c r="F274" s="83"/>
      <c r="G274" s="83"/>
      <c r="H274" s="83"/>
      <c r="I274" s="83"/>
      <c r="J274" s="83"/>
      <c r="K274" s="83"/>
      <c r="L274" s="83"/>
    </row>
    <row r="275" spans="1:12" ht="15" customHeight="1" x14ac:dyDescent="0.2">
      <c r="A275" s="83"/>
      <c r="B275" s="83"/>
      <c r="C275" s="83"/>
      <c r="D275" s="83"/>
      <c r="E275" s="83"/>
      <c r="F275" s="83"/>
      <c r="G275" s="83"/>
      <c r="H275" s="83"/>
      <c r="I275" s="83"/>
      <c r="J275" s="83"/>
      <c r="K275" s="83"/>
      <c r="L275" s="83"/>
    </row>
    <row r="276" spans="1:12" ht="15" customHeight="1" x14ac:dyDescent="0.2">
      <c r="A276" s="83"/>
      <c r="B276" s="83"/>
      <c r="C276" s="83"/>
      <c r="D276" s="83"/>
      <c r="E276" s="83"/>
      <c r="F276" s="83"/>
      <c r="G276" s="83"/>
      <c r="H276" s="83"/>
      <c r="I276" s="83"/>
      <c r="J276" s="83"/>
      <c r="K276" s="83"/>
      <c r="L276" s="83"/>
    </row>
    <row r="277" spans="1:12" ht="15" customHeight="1" x14ac:dyDescent="0.2">
      <c r="A277" s="83"/>
      <c r="B277" s="83"/>
      <c r="C277" s="83"/>
      <c r="D277" s="83"/>
      <c r="E277" s="83"/>
      <c r="F277" s="83"/>
      <c r="G277" s="83"/>
      <c r="H277" s="83"/>
      <c r="I277" s="83"/>
      <c r="J277" s="83"/>
      <c r="K277" s="83"/>
      <c r="L277" s="83"/>
    </row>
    <row r="278" spans="1:12" ht="15" customHeight="1" x14ac:dyDescent="0.2">
      <c r="A278" s="83"/>
      <c r="B278" s="83"/>
      <c r="C278" s="83"/>
      <c r="D278" s="83"/>
      <c r="E278" s="83"/>
      <c r="F278" s="83"/>
      <c r="G278" s="83"/>
      <c r="H278" s="83"/>
      <c r="I278" s="83"/>
      <c r="J278" s="83"/>
      <c r="K278" s="83"/>
      <c r="L278" s="83"/>
    </row>
    <row r="279" spans="1:12" ht="15" customHeight="1" x14ac:dyDescent="0.2">
      <c r="A279" s="83"/>
      <c r="B279" s="83"/>
      <c r="C279" s="83"/>
      <c r="D279" s="83"/>
      <c r="E279" s="83"/>
      <c r="F279" s="83"/>
      <c r="G279" s="83"/>
      <c r="H279" s="83"/>
      <c r="I279" s="83"/>
      <c r="J279" s="83"/>
      <c r="K279" s="83"/>
      <c r="L279" s="83"/>
    </row>
    <row r="280" spans="1:12" ht="15" customHeight="1" x14ac:dyDescent="0.2">
      <c r="A280" s="83"/>
      <c r="B280" s="83"/>
      <c r="C280" s="83"/>
      <c r="D280" s="83"/>
      <c r="E280" s="83"/>
      <c r="F280" s="83"/>
      <c r="G280" s="83"/>
      <c r="H280" s="83"/>
      <c r="I280" s="83"/>
      <c r="J280" s="83"/>
      <c r="K280" s="83"/>
      <c r="L280" s="83"/>
    </row>
    <row r="281" spans="1:12" ht="15" customHeight="1" x14ac:dyDescent="0.2">
      <c r="A281" s="83"/>
      <c r="B281" s="83"/>
      <c r="C281" s="83"/>
      <c r="D281" s="83"/>
      <c r="E281" s="83"/>
      <c r="F281" s="83"/>
      <c r="G281" s="83"/>
      <c r="H281" s="83"/>
      <c r="I281" s="83"/>
      <c r="J281" s="83"/>
      <c r="K281" s="83"/>
      <c r="L281" s="83"/>
    </row>
    <row r="282" spans="1:12" ht="15" customHeight="1" x14ac:dyDescent="0.2">
      <c r="A282" s="83"/>
      <c r="B282" s="83"/>
      <c r="C282" s="83"/>
      <c r="D282" s="83"/>
      <c r="E282" s="83"/>
      <c r="F282" s="83"/>
      <c r="G282" s="83"/>
      <c r="H282" s="83"/>
      <c r="I282" s="83"/>
      <c r="J282" s="83"/>
      <c r="K282" s="83"/>
      <c r="L282" s="83"/>
    </row>
    <row r="283" spans="1:12" ht="15" customHeight="1" x14ac:dyDescent="0.2">
      <c r="A283" s="83"/>
      <c r="B283" s="83"/>
      <c r="C283" s="83"/>
      <c r="D283" s="83"/>
      <c r="E283" s="83"/>
      <c r="F283" s="83"/>
      <c r="G283" s="83"/>
      <c r="H283" s="83"/>
      <c r="I283" s="83"/>
      <c r="J283" s="83"/>
      <c r="K283" s="83"/>
      <c r="L283" s="83"/>
    </row>
    <row r="284" spans="1:12" ht="15" customHeight="1" x14ac:dyDescent="0.2">
      <c r="A284" s="83"/>
      <c r="B284" s="83"/>
      <c r="C284" s="83"/>
      <c r="D284" s="83"/>
      <c r="E284" s="83"/>
      <c r="F284" s="83"/>
      <c r="G284" s="83"/>
      <c r="H284" s="83"/>
      <c r="I284" s="83"/>
      <c r="J284" s="83"/>
      <c r="K284" s="83"/>
      <c r="L284" s="83"/>
    </row>
    <row r="285" spans="1:12" ht="15" customHeight="1" x14ac:dyDescent="0.2">
      <c r="A285" s="83"/>
      <c r="B285" s="83"/>
      <c r="C285" s="83"/>
      <c r="D285" s="83"/>
      <c r="E285" s="83"/>
      <c r="F285" s="83"/>
      <c r="G285" s="83"/>
      <c r="H285" s="83"/>
      <c r="I285" s="83"/>
      <c r="J285" s="83"/>
      <c r="K285" s="83"/>
      <c r="L285" s="83"/>
    </row>
    <row r="286" spans="1:12" ht="15" customHeight="1" x14ac:dyDescent="0.2">
      <c r="A286" s="83"/>
      <c r="B286" s="83"/>
      <c r="C286" s="83"/>
      <c r="D286" s="83"/>
      <c r="E286" s="83"/>
      <c r="F286" s="83"/>
      <c r="G286" s="83"/>
      <c r="H286" s="83"/>
      <c r="I286" s="83"/>
      <c r="J286" s="83"/>
      <c r="K286" s="83"/>
      <c r="L286" s="83"/>
    </row>
    <row r="287" spans="1:12" ht="15" customHeight="1" x14ac:dyDescent="0.2">
      <c r="A287" s="83"/>
      <c r="B287" s="83"/>
      <c r="C287" s="83"/>
      <c r="D287" s="83"/>
      <c r="E287" s="83"/>
      <c r="F287" s="83"/>
      <c r="G287" s="83"/>
      <c r="H287" s="83"/>
      <c r="I287" s="83"/>
      <c r="J287" s="83"/>
      <c r="K287" s="83"/>
      <c r="L287" s="83"/>
    </row>
    <row r="288" spans="1:12" ht="15" customHeight="1" x14ac:dyDescent="0.2">
      <c r="A288" s="83"/>
      <c r="B288" s="83"/>
      <c r="C288" s="83"/>
      <c r="D288" s="83"/>
      <c r="E288" s="83"/>
      <c r="F288" s="83"/>
      <c r="G288" s="83"/>
      <c r="H288" s="83"/>
      <c r="I288" s="83"/>
      <c r="J288" s="83"/>
      <c r="K288" s="83"/>
      <c r="L288" s="83"/>
    </row>
    <row r="289" spans="1:12" ht="15" customHeight="1" x14ac:dyDescent="0.2">
      <c r="A289" s="83"/>
      <c r="B289" s="83"/>
      <c r="C289" s="83"/>
      <c r="D289" s="83"/>
      <c r="E289" s="83"/>
      <c r="F289" s="83"/>
      <c r="G289" s="83"/>
      <c r="H289" s="83"/>
      <c r="I289" s="83"/>
      <c r="J289" s="83"/>
      <c r="K289" s="83"/>
      <c r="L289" s="83"/>
    </row>
    <row r="290" spans="1:12" ht="15" customHeight="1" x14ac:dyDescent="0.2">
      <c r="A290" s="83"/>
      <c r="B290" s="83"/>
      <c r="C290" s="83"/>
      <c r="D290" s="83"/>
      <c r="E290" s="83"/>
      <c r="F290" s="83"/>
      <c r="G290" s="83"/>
      <c r="H290" s="83"/>
      <c r="I290" s="83"/>
      <c r="J290" s="83"/>
      <c r="K290" s="83"/>
      <c r="L290" s="83"/>
    </row>
    <row r="291" spans="1:12" ht="15" customHeight="1" x14ac:dyDescent="0.2">
      <c r="A291" s="83"/>
      <c r="B291" s="83"/>
      <c r="C291" s="83"/>
      <c r="D291" s="83"/>
      <c r="E291" s="83"/>
      <c r="F291" s="83"/>
      <c r="G291" s="83"/>
      <c r="H291" s="83"/>
      <c r="I291" s="83"/>
      <c r="J291" s="83"/>
      <c r="K291" s="83"/>
      <c r="L291" s="83"/>
    </row>
    <row r="292" spans="1:12" ht="15" customHeight="1" x14ac:dyDescent="0.2">
      <c r="A292" s="83"/>
      <c r="B292" s="83"/>
      <c r="C292" s="83"/>
      <c r="D292" s="83"/>
      <c r="E292" s="83"/>
      <c r="F292" s="83"/>
      <c r="G292" s="83"/>
      <c r="H292" s="83"/>
      <c r="I292" s="83"/>
      <c r="J292" s="83"/>
      <c r="K292" s="83"/>
      <c r="L292" s="83"/>
    </row>
    <row r="293" spans="1:12" ht="15" customHeight="1" x14ac:dyDescent="0.2">
      <c r="A293" s="83"/>
      <c r="B293" s="83"/>
      <c r="C293" s="83"/>
      <c r="D293" s="83"/>
      <c r="E293" s="83"/>
      <c r="F293" s="83"/>
      <c r="G293" s="83"/>
      <c r="H293" s="83"/>
      <c r="I293" s="83"/>
      <c r="J293" s="83"/>
      <c r="K293" s="83"/>
      <c r="L293" s="83"/>
    </row>
    <row r="294" spans="1:12" ht="15" customHeight="1" x14ac:dyDescent="0.2">
      <c r="A294" s="83"/>
      <c r="B294" s="83"/>
      <c r="C294" s="83"/>
      <c r="D294" s="83"/>
      <c r="E294" s="83"/>
      <c r="F294" s="83"/>
      <c r="G294" s="83"/>
      <c r="H294" s="83"/>
      <c r="I294" s="83"/>
      <c r="J294" s="83"/>
      <c r="K294" s="83"/>
      <c r="L294" s="83"/>
    </row>
    <row r="295" spans="1:12" ht="15" customHeight="1" x14ac:dyDescent="0.2">
      <c r="A295" s="83"/>
      <c r="B295" s="83"/>
      <c r="C295" s="83"/>
      <c r="D295" s="83"/>
      <c r="E295" s="83"/>
      <c r="F295" s="83"/>
      <c r="G295" s="83"/>
      <c r="H295" s="83"/>
      <c r="I295" s="83"/>
      <c r="J295" s="83"/>
      <c r="K295" s="83"/>
      <c r="L295" s="83"/>
    </row>
    <row r="296" spans="1:12" ht="15" customHeight="1" x14ac:dyDescent="0.2">
      <c r="A296" s="83"/>
      <c r="B296" s="83"/>
      <c r="C296" s="83"/>
      <c r="D296" s="83"/>
      <c r="E296" s="83"/>
      <c r="F296" s="83"/>
      <c r="G296" s="83"/>
      <c r="H296" s="83"/>
      <c r="I296" s="83"/>
      <c r="J296" s="83"/>
      <c r="K296" s="83"/>
      <c r="L296" s="83"/>
    </row>
    <row r="297" spans="1:12" ht="15" customHeight="1" x14ac:dyDescent="0.2">
      <c r="A297" s="83"/>
      <c r="B297" s="83"/>
      <c r="C297" s="83"/>
      <c r="D297" s="83"/>
      <c r="E297" s="83"/>
      <c r="F297" s="83"/>
      <c r="G297" s="83"/>
      <c r="H297" s="83"/>
      <c r="I297" s="83"/>
      <c r="J297" s="83"/>
      <c r="K297" s="83"/>
      <c r="L297" s="83"/>
    </row>
    <row r="298" spans="1:12" ht="15" customHeight="1" x14ac:dyDescent="0.2">
      <c r="A298" s="83"/>
      <c r="B298" s="83"/>
      <c r="C298" s="83"/>
      <c r="D298" s="83"/>
      <c r="E298" s="83"/>
      <c r="F298" s="83"/>
      <c r="G298" s="83"/>
      <c r="H298" s="83"/>
      <c r="I298" s="83"/>
      <c r="J298" s="83"/>
      <c r="K298" s="83"/>
      <c r="L298" s="83"/>
    </row>
    <row r="299" spans="1:12" ht="15" customHeight="1" x14ac:dyDescent="0.2">
      <c r="A299" s="83"/>
      <c r="B299" s="83"/>
      <c r="C299" s="83"/>
      <c r="D299" s="83"/>
      <c r="E299" s="83"/>
      <c r="F299" s="83"/>
      <c r="G299" s="83"/>
      <c r="H299" s="83"/>
      <c r="I299" s="83"/>
      <c r="J299" s="83"/>
      <c r="K299" s="83"/>
      <c r="L299" s="83"/>
    </row>
    <row r="300" spans="1:12" ht="15" customHeight="1" x14ac:dyDescent="0.2">
      <c r="A300" s="83"/>
      <c r="B300" s="83"/>
      <c r="C300" s="83"/>
      <c r="D300" s="83"/>
      <c r="E300" s="83"/>
      <c r="F300" s="83"/>
      <c r="G300" s="83"/>
      <c r="H300" s="83"/>
      <c r="I300" s="83"/>
      <c r="J300" s="83"/>
      <c r="K300" s="83"/>
      <c r="L300" s="83"/>
    </row>
    <row r="301" spans="1:12" ht="15" customHeight="1" x14ac:dyDescent="0.2">
      <c r="A301" s="83"/>
      <c r="B301" s="83"/>
      <c r="C301" s="83"/>
      <c r="D301" s="83"/>
      <c r="E301" s="83"/>
      <c r="F301" s="83"/>
      <c r="G301" s="83"/>
      <c r="H301" s="83"/>
      <c r="I301" s="83"/>
      <c r="J301" s="83"/>
      <c r="K301" s="83"/>
      <c r="L301" s="83"/>
    </row>
    <row r="302" spans="1:12" ht="15" customHeight="1" x14ac:dyDescent="0.2">
      <c r="A302" s="83"/>
      <c r="B302" s="83"/>
      <c r="C302" s="83"/>
      <c r="D302" s="83"/>
      <c r="E302" s="83"/>
      <c r="F302" s="83"/>
      <c r="G302" s="83"/>
      <c r="H302" s="83"/>
      <c r="I302" s="83"/>
      <c r="J302" s="83"/>
      <c r="K302" s="83"/>
      <c r="L302" s="83"/>
    </row>
    <row r="303" spans="1:12" ht="15" customHeight="1" x14ac:dyDescent="0.2">
      <c r="A303" s="83"/>
      <c r="B303" s="83"/>
      <c r="C303" s="83"/>
      <c r="D303" s="83"/>
      <c r="E303" s="83"/>
      <c r="F303" s="83"/>
      <c r="G303" s="83"/>
      <c r="H303" s="83"/>
      <c r="I303" s="83"/>
      <c r="J303" s="83"/>
      <c r="K303" s="83"/>
      <c r="L303" s="83"/>
    </row>
    <row r="304" spans="1:12" ht="15" customHeight="1" x14ac:dyDescent="0.2">
      <c r="A304" s="83"/>
      <c r="B304" s="83"/>
      <c r="C304" s="83"/>
      <c r="D304" s="83"/>
      <c r="E304" s="83"/>
      <c r="F304" s="83"/>
      <c r="G304" s="83"/>
      <c r="H304" s="83"/>
      <c r="I304" s="83"/>
      <c r="J304" s="83"/>
      <c r="K304" s="83"/>
      <c r="L304" s="83"/>
    </row>
    <row r="305" spans="1:12" ht="15" customHeight="1" x14ac:dyDescent="0.2">
      <c r="A305" s="83"/>
      <c r="B305" s="83"/>
      <c r="C305" s="83"/>
      <c r="D305" s="83"/>
      <c r="E305" s="83"/>
      <c r="F305" s="83"/>
      <c r="G305" s="83"/>
      <c r="H305" s="83"/>
      <c r="I305" s="83"/>
      <c r="J305" s="83"/>
      <c r="K305" s="83"/>
      <c r="L305" s="83"/>
    </row>
    <row r="306" spans="1:12" ht="15" customHeight="1" x14ac:dyDescent="0.2">
      <c r="A306" s="83"/>
      <c r="B306" s="83"/>
      <c r="C306" s="83"/>
      <c r="D306" s="83"/>
      <c r="E306" s="83"/>
      <c r="F306" s="83"/>
      <c r="G306" s="83"/>
      <c r="H306" s="83"/>
      <c r="I306" s="83"/>
      <c r="J306" s="83"/>
      <c r="K306" s="83"/>
      <c r="L306" s="83"/>
    </row>
    <row r="307" spans="1:12" ht="15" customHeight="1" x14ac:dyDescent="0.2">
      <c r="A307" s="83"/>
      <c r="B307" s="83"/>
      <c r="C307" s="83"/>
      <c r="D307" s="83"/>
      <c r="E307" s="83"/>
      <c r="F307" s="83"/>
      <c r="G307" s="83"/>
      <c r="H307" s="83"/>
      <c r="I307" s="83"/>
      <c r="J307" s="83"/>
      <c r="K307" s="83"/>
      <c r="L307" s="83"/>
    </row>
    <row r="308" spans="1:12" ht="15" customHeight="1" x14ac:dyDescent="0.2">
      <c r="A308" s="83"/>
      <c r="B308" s="83"/>
      <c r="C308" s="83"/>
      <c r="D308" s="83"/>
      <c r="E308" s="83"/>
      <c r="F308" s="83"/>
      <c r="G308" s="83"/>
      <c r="H308" s="83"/>
      <c r="I308" s="83"/>
      <c r="J308" s="83"/>
      <c r="K308" s="83"/>
      <c r="L308" s="83"/>
    </row>
    <row r="309" spans="1:12" ht="15" customHeight="1" x14ac:dyDescent="0.2">
      <c r="A309" s="83"/>
      <c r="B309" s="83"/>
      <c r="C309" s="83"/>
      <c r="D309" s="83"/>
      <c r="E309" s="83"/>
      <c r="F309" s="83"/>
      <c r="G309" s="83"/>
      <c r="H309" s="83"/>
      <c r="I309" s="83"/>
      <c r="J309" s="83"/>
      <c r="K309" s="83"/>
      <c r="L309" s="83"/>
    </row>
    <row r="310" spans="1:12" ht="15" customHeight="1" x14ac:dyDescent="0.2">
      <c r="A310" s="83"/>
      <c r="B310" s="83"/>
      <c r="C310" s="83"/>
      <c r="D310" s="83"/>
      <c r="E310" s="83"/>
      <c r="F310" s="83"/>
      <c r="G310" s="83"/>
      <c r="H310" s="83"/>
      <c r="I310" s="83"/>
      <c r="J310" s="83"/>
      <c r="K310" s="83"/>
      <c r="L310" s="83"/>
    </row>
    <row r="311" spans="1:12" ht="15" customHeight="1" x14ac:dyDescent="0.2">
      <c r="A311" s="83"/>
      <c r="B311" s="83"/>
      <c r="C311" s="83"/>
      <c r="D311" s="83"/>
      <c r="E311" s="83"/>
      <c r="F311" s="83"/>
      <c r="G311" s="83"/>
      <c r="H311" s="83"/>
      <c r="I311" s="83"/>
      <c r="J311" s="83"/>
      <c r="K311" s="83"/>
      <c r="L311" s="83"/>
    </row>
    <row r="312" spans="1:12" ht="15" customHeight="1" x14ac:dyDescent="0.2">
      <c r="A312" s="83"/>
      <c r="B312" s="83"/>
      <c r="C312" s="83"/>
      <c r="D312" s="83"/>
      <c r="E312" s="83"/>
      <c r="F312" s="83"/>
      <c r="G312" s="83"/>
      <c r="H312" s="83"/>
      <c r="I312" s="83"/>
      <c r="J312" s="83"/>
      <c r="K312" s="83"/>
      <c r="L312" s="83"/>
    </row>
    <row r="313" spans="1:12" ht="15" customHeight="1" x14ac:dyDescent="0.2">
      <c r="A313" s="83"/>
      <c r="B313" s="83"/>
      <c r="C313" s="83"/>
      <c r="D313" s="83"/>
      <c r="E313" s="83"/>
      <c r="F313" s="83"/>
      <c r="G313" s="83"/>
      <c r="H313" s="83"/>
      <c r="I313" s="83"/>
      <c r="J313" s="83"/>
      <c r="K313" s="83"/>
      <c r="L313" s="83"/>
    </row>
    <row r="314" spans="1:12" ht="15" customHeight="1" x14ac:dyDescent="0.2">
      <c r="A314" s="83"/>
      <c r="B314" s="83"/>
      <c r="C314" s="83"/>
      <c r="D314" s="83"/>
      <c r="E314" s="83"/>
      <c r="F314" s="83"/>
      <c r="G314" s="83"/>
      <c r="H314" s="83"/>
      <c r="I314" s="83"/>
      <c r="J314" s="83"/>
      <c r="K314" s="83"/>
      <c r="L314" s="83"/>
    </row>
    <row r="315" spans="1:12" ht="15" customHeight="1" x14ac:dyDescent="0.2">
      <c r="A315" s="83"/>
      <c r="B315" s="83"/>
      <c r="C315" s="83"/>
      <c r="D315" s="83"/>
      <c r="E315" s="83"/>
      <c r="F315" s="83"/>
      <c r="G315" s="83"/>
      <c r="H315" s="83"/>
      <c r="I315" s="83"/>
      <c r="J315" s="83"/>
      <c r="K315" s="83"/>
      <c r="L315" s="83"/>
    </row>
    <row r="316" spans="1:12" ht="15" customHeight="1" x14ac:dyDescent="0.2">
      <c r="A316" s="83"/>
      <c r="B316" s="83"/>
      <c r="C316" s="83"/>
      <c r="D316" s="83"/>
      <c r="E316" s="83"/>
      <c r="F316" s="83"/>
      <c r="G316" s="83"/>
      <c r="H316" s="83"/>
      <c r="I316" s="83"/>
      <c r="J316" s="83"/>
      <c r="K316" s="83"/>
      <c r="L316" s="83"/>
    </row>
    <row r="317" spans="1:12" ht="15" customHeight="1" x14ac:dyDescent="0.2">
      <c r="A317" s="83"/>
      <c r="B317" s="83"/>
      <c r="C317" s="83"/>
      <c r="D317" s="83"/>
      <c r="E317" s="83"/>
      <c r="F317" s="83"/>
      <c r="G317" s="83"/>
      <c r="H317" s="83"/>
      <c r="I317" s="83"/>
      <c r="J317" s="83"/>
      <c r="K317" s="83"/>
      <c r="L317" s="83"/>
    </row>
    <row r="318" spans="1:12" ht="15" customHeight="1" x14ac:dyDescent="0.2">
      <c r="A318" s="83"/>
      <c r="B318" s="83"/>
      <c r="C318" s="83"/>
      <c r="D318" s="83"/>
      <c r="E318" s="83"/>
      <c r="F318" s="83"/>
      <c r="G318" s="83"/>
      <c r="H318" s="83"/>
      <c r="I318" s="83"/>
      <c r="J318" s="83"/>
      <c r="K318" s="83"/>
      <c r="L318" s="83"/>
    </row>
    <row r="319" spans="1:12" ht="15" customHeight="1" x14ac:dyDescent="0.2">
      <c r="A319" s="83"/>
      <c r="B319" s="83"/>
      <c r="C319" s="83"/>
      <c r="D319" s="83"/>
      <c r="E319" s="83"/>
      <c r="F319" s="83"/>
      <c r="G319" s="83"/>
      <c r="H319" s="83"/>
      <c r="I319" s="83"/>
      <c r="J319" s="83"/>
      <c r="K319" s="83"/>
      <c r="L319" s="83"/>
    </row>
    <row r="320" spans="1:12" ht="15" customHeight="1" x14ac:dyDescent="0.2">
      <c r="A320" s="83"/>
      <c r="B320" s="83"/>
      <c r="C320" s="83"/>
      <c r="D320" s="83"/>
      <c r="E320" s="83"/>
      <c r="F320" s="83"/>
      <c r="G320" s="83"/>
      <c r="H320" s="83"/>
      <c r="I320" s="83"/>
      <c r="J320" s="83"/>
      <c r="K320" s="83"/>
      <c r="L320" s="83"/>
    </row>
    <row r="321" spans="1:12" ht="15" customHeight="1" x14ac:dyDescent="0.2">
      <c r="A321" s="83"/>
      <c r="B321" s="83"/>
      <c r="C321" s="83"/>
      <c r="D321" s="83"/>
      <c r="E321" s="83"/>
      <c r="F321" s="83"/>
      <c r="G321" s="83"/>
      <c r="H321" s="83"/>
      <c r="I321" s="83"/>
      <c r="J321" s="83"/>
      <c r="K321" s="83"/>
      <c r="L321" s="83"/>
    </row>
    <row r="322" spans="1:12" ht="15" customHeight="1" x14ac:dyDescent="0.2">
      <c r="A322" s="83"/>
      <c r="B322" s="83"/>
      <c r="C322" s="83"/>
      <c r="D322" s="83"/>
      <c r="E322" s="83"/>
      <c r="F322" s="83"/>
      <c r="G322" s="83"/>
      <c r="H322" s="83"/>
      <c r="I322" s="83"/>
      <c r="J322" s="83"/>
      <c r="K322" s="83"/>
      <c r="L322" s="83"/>
    </row>
    <row r="323" spans="1:12" ht="15" customHeight="1" x14ac:dyDescent="0.2">
      <c r="A323" s="83"/>
      <c r="B323" s="83"/>
      <c r="C323" s="83"/>
      <c r="D323" s="83"/>
      <c r="E323" s="83"/>
      <c r="F323" s="83"/>
      <c r="G323" s="83"/>
      <c r="H323" s="83"/>
      <c r="I323" s="83"/>
      <c r="J323" s="83"/>
      <c r="K323" s="83"/>
      <c r="L323" s="83"/>
    </row>
    <row r="324" spans="1:12" ht="15" customHeight="1" x14ac:dyDescent="0.2">
      <c r="A324" s="83"/>
      <c r="B324" s="83"/>
      <c r="C324" s="83"/>
      <c r="D324" s="83"/>
      <c r="E324" s="83"/>
      <c r="F324" s="83"/>
      <c r="G324" s="83"/>
      <c r="H324" s="83"/>
      <c r="I324" s="83"/>
      <c r="J324" s="83"/>
      <c r="K324" s="83"/>
      <c r="L324" s="83"/>
    </row>
    <row r="325" spans="1:12" ht="15" customHeight="1" x14ac:dyDescent="0.2">
      <c r="A325" s="83"/>
      <c r="B325" s="83"/>
      <c r="C325" s="83"/>
      <c r="D325" s="83"/>
      <c r="E325" s="83"/>
      <c r="F325" s="83"/>
      <c r="G325" s="83"/>
      <c r="H325" s="83"/>
      <c r="I325" s="83"/>
      <c r="J325" s="83"/>
      <c r="K325" s="83"/>
      <c r="L325" s="83"/>
    </row>
    <row r="326" spans="1:12" ht="15" customHeight="1" x14ac:dyDescent="0.2">
      <c r="A326" s="83"/>
      <c r="B326" s="83"/>
      <c r="C326" s="83"/>
      <c r="D326" s="83"/>
      <c r="E326" s="83"/>
      <c r="F326" s="83"/>
      <c r="G326" s="83"/>
      <c r="H326" s="83"/>
      <c r="I326" s="83"/>
      <c r="J326" s="83"/>
      <c r="K326" s="83"/>
      <c r="L326" s="83"/>
    </row>
    <row r="327" spans="1:12" ht="15" customHeight="1" x14ac:dyDescent="0.2">
      <c r="A327" s="83"/>
      <c r="B327" s="83"/>
      <c r="C327" s="83"/>
      <c r="D327" s="83"/>
      <c r="E327" s="83"/>
      <c r="F327" s="83"/>
      <c r="G327" s="83"/>
      <c r="H327" s="83"/>
      <c r="I327" s="83"/>
      <c r="J327" s="83"/>
      <c r="K327" s="83"/>
      <c r="L327" s="83"/>
    </row>
    <row r="328" spans="1:12" ht="15" customHeight="1" x14ac:dyDescent="0.2">
      <c r="A328" s="83"/>
      <c r="B328" s="83"/>
      <c r="C328" s="83"/>
      <c r="D328" s="83"/>
      <c r="E328" s="83"/>
      <c r="F328" s="83"/>
      <c r="G328" s="83"/>
      <c r="H328" s="83"/>
      <c r="I328" s="83"/>
      <c r="J328" s="83"/>
      <c r="K328" s="83"/>
      <c r="L328" s="83"/>
    </row>
    <row r="329" spans="1:12" ht="15" customHeight="1" x14ac:dyDescent="0.2">
      <c r="A329" s="83"/>
      <c r="B329" s="83"/>
      <c r="C329" s="83"/>
      <c r="D329" s="83"/>
      <c r="E329" s="83"/>
      <c r="F329" s="83"/>
      <c r="G329" s="83"/>
      <c r="H329" s="83"/>
      <c r="I329" s="83"/>
      <c r="J329" s="83"/>
      <c r="K329" s="83"/>
      <c r="L329" s="83"/>
    </row>
    <row r="330" spans="1:12" ht="15" customHeight="1" x14ac:dyDescent="0.2">
      <c r="A330" s="83"/>
      <c r="B330" s="83"/>
      <c r="C330" s="83"/>
      <c r="D330" s="83"/>
      <c r="E330" s="83"/>
      <c r="F330" s="83"/>
      <c r="G330" s="83"/>
      <c r="H330" s="83"/>
      <c r="I330" s="83"/>
      <c r="J330" s="83"/>
      <c r="K330" s="83"/>
      <c r="L330" s="83"/>
    </row>
    <row r="331" spans="1:12" ht="15" customHeight="1" x14ac:dyDescent="0.2">
      <c r="A331" s="83"/>
      <c r="B331" s="83"/>
      <c r="C331" s="83"/>
      <c r="D331" s="83"/>
      <c r="E331" s="83"/>
      <c r="F331" s="83"/>
      <c r="G331" s="83"/>
      <c r="H331" s="83"/>
      <c r="I331" s="83"/>
      <c r="J331" s="83"/>
      <c r="K331" s="83"/>
      <c r="L331" s="83"/>
    </row>
    <row r="332" spans="1:12" ht="15" customHeight="1" x14ac:dyDescent="0.2">
      <c r="A332" s="83"/>
      <c r="B332" s="83"/>
      <c r="C332" s="83"/>
      <c r="D332" s="83"/>
      <c r="E332" s="83"/>
      <c r="F332" s="83"/>
      <c r="G332" s="83"/>
      <c r="H332" s="83"/>
      <c r="I332" s="83"/>
      <c r="J332" s="83"/>
      <c r="K332" s="83"/>
      <c r="L332" s="83"/>
    </row>
    <row r="333" spans="1:12" ht="15" customHeight="1" x14ac:dyDescent="0.2">
      <c r="A333" s="83"/>
      <c r="B333" s="83"/>
      <c r="C333" s="83"/>
      <c r="D333" s="83"/>
      <c r="E333" s="83"/>
      <c r="F333" s="83"/>
      <c r="G333" s="83"/>
      <c r="H333" s="83"/>
      <c r="I333" s="83"/>
      <c r="J333" s="83"/>
      <c r="K333" s="83"/>
      <c r="L333" s="83"/>
    </row>
    <row r="334" spans="1:12" ht="15" customHeight="1" x14ac:dyDescent="0.2">
      <c r="A334" s="83"/>
      <c r="B334" s="83"/>
      <c r="C334" s="83"/>
      <c r="D334" s="83"/>
      <c r="E334" s="83"/>
      <c r="F334" s="83"/>
      <c r="G334" s="83"/>
      <c r="H334" s="83"/>
      <c r="I334" s="83"/>
      <c r="J334" s="83"/>
      <c r="K334" s="83"/>
      <c r="L334" s="83"/>
    </row>
    <row r="335" spans="1:12" ht="15" customHeight="1" x14ac:dyDescent="0.2">
      <c r="A335" s="83"/>
      <c r="B335" s="83"/>
      <c r="C335" s="83"/>
      <c r="D335" s="83"/>
      <c r="E335" s="83"/>
      <c r="F335" s="83"/>
      <c r="G335" s="83"/>
      <c r="H335" s="83"/>
      <c r="I335" s="83"/>
      <c r="J335" s="83"/>
      <c r="K335" s="83"/>
      <c r="L335" s="83"/>
    </row>
    <row r="336" spans="1:12" ht="15" customHeight="1" x14ac:dyDescent="0.2">
      <c r="A336" s="83"/>
      <c r="B336" s="83"/>
      <c r="C336" s="83"/>
      <c r="D336" s="83"/>
      <c r="E336" s="83"/>
      <c r="F336" s="83"/>
      <c r="G336" s="83"/>
      <c r="H336" s="83"/>
      <c r="I336" s="83"/>
      <c r="J336" s="83"/>
      <c r="K336" s="83"/>
      <c r="L336" s="83"/>
    </row>
    <row r="337" spans="1:12" ht="15" customHeight="1" x14ac:dyDescent="0.2">
      <c r="A337" s="83"/>
      <c r="B337" s="83"/>
      <c r="C337" s="83"/>
      <c r="D337" s="83"/>
      <c r="E337" s="83"/>
      <c r="F337" s="83"/>
      <c r="G337" s="83"/>
      <c r="H337" s="83"/>
      <c r="I337" s="83"/>
      <c r="J337" s="83"/>
      <c r="K337" s="83"/>
      <c r="L337" s="83"/>
    </row>
    <row r="338" spans="1:12" ht="15" customHeight="1" x14ac:dyDescent="0.2">
      <c r="A338" s="83"/>
      <c r="B338" s="83"/>
      <c r="C338" s="83"/>
      <c r="D338" s="83"/>
      <c r="E338" s="83"/>
      <c r="F338" s="83"/>
      <c r="G338" s="83"/>
      <c r="H338" s="83"/>
      <c r="I338" s="83"/>
      <c r="J338" s="83"/>
      <c r="K338" s="83"/>
      <c r="L338" s="83"/>
    </row>
    <row r="339" spans="1:12" ht="15" customHeight="1" x14ac:dyDescent="0.2">
      <c r="A339" s="83"/>
      <c r="B339" s="83"/>
      <c r="C339" s="83"/>
      <c r="D339" s="83"/>
      <c r="E339" s="83"/>
      <c r="F339" s="83"/>
      <c r="G339" s="83"/>
      <c r="H339" s="83"/>
      <c r="I339" s="83"/>
      <c r="J339" s="83"/>
      <c r="K339" s="83"/>
      <c r="L339" s="83"/>
    </row>
    <row r="340" spans="1:12" ht="15" customHeight="1" x14ac:dyDescent="0.2">
      <c r="A340" s="83"/>
      <c r="B340" s="83"/>
      <c r="C340" s="83"/>
      <c r="D340" s="83"/>
      <c r="E340" s="83"/>
      <c r="F340" s="83"/>
      <c r="G340" s="83"/>
      <c r="H340" s="83"/>
      <c r="I340" s="83"/>
      <c r="J340" s="83"/>
      <c r="K340" s="83"/>
      <c r="L340" s="83"/>
    </row>
    <row r="341" spans="1:12" ht="15" customHeight="1" x14ac:dyDescent="0.2">
      <c r="A341" s="83"/>
      <c r="B341" s="83"/>
      <c r="C341" s="83"/>
      <c r="D341" s="83"/>
      <c r="E341" s="83"/>
      <c r="F341" s="83"/>
      <c r="G341" s="83"/>
      <c r="H341" s="83"/>
      <c r="I341" s="83"/>
      <c r="J341" s="83"/>
      <c r="K341" s="83"/>
      <c r="L341" s="83"/>
    </row>
    <row r="342" spans="1:12" ht="15" customHeight="1" x14ac:dyDescent="0.2">
      <c r="A342" s="83"/>
      <c r="B342" s="83"/>
      <c r="C342" s="83"/>
      <c r="D342" s="83"/>
      <c r="E342" s="83"/>
      <c r="F342" s="83"/>
      <c r="G342" s="83"/>
      <c r="H342" s="83"/>
      <c r="I342" s="83"/>
      <c r="J342" s="83"/>
      <c r="K342" s="83"/>
      <c r="L342" s="83"/>
    </row>
    <row r="343" spans="1:12" ht="15" customHeight="1" x14ac:dyDescent="0.2">
      <c r="A343" s="83"/>
      <c r="B343" s="83"/>
      <c r="C343" s="83"/>
      <c r="D343" s="83"/>
      <c r="E343" s="83"/>
      <c r="F343" s="83"/>
      <c r="G343" s="83"/>
      <c r="H343" s="83"/>
      <c r="I343" s="83"/>
      <c r="J343" s="83"/>
      <c r="K343" s="83"/>
      <c r="L343" s="83"/>
    </row>
    <row r="344" spans="1:12" ht="15" customHeight="1" x14ac:dyDescent="0.2">
      <c r="A344" s="83"/>
      <c r="B344" s="83"/>
      <c r="C344" s="83"/>
      <c r="D344" s="83"/>
      <c r="E344" s="83"/>
      <c r="F344" s="83"/>
      <c r="G344" s="83"/>
      <c r="H344" s="83"/>
      <c r="I344" s="83"/>
      <c r="J344" s="83"/>
      <c r="K344" s="83"/>
      <c r="L344" s="83"/>
    </row>
    <row r="345" spans="1:12" ht="15" customHeight="1" x14ac:dyDescent="0.2">
      <c r="A345" s="83"/>
      <c r="B345" s="83"/>
      <c r="C345" s="83"/>
      <c r="D345" s="83"/>
      <c r="E345" s="83"/>
      <c r="F345" s="83"/>
      <c r="G345" s="83"/>
      <c r="H345" s="83"/>
      <c r="I345" s="83"/>
      <c r="J345" s="83"/>
      <c r="K345" s="83"/>
      <c r="L345" s="83"/>
    </row>
    <row r="346" spans="1:12" ht="15" customHeight="1" x14ac:dyDescent="0.2">
      <c r="A346" s="83"/>
      <c r="B346" s="83"/>
      <c r="C346" s="83"/>
      <c r="D346" s="83"/>
      <c r="E346" s="83"/>
      <c r="F346" s="83"/>
      <c r="G346" s="83"/>
      <c r="H346" s="83"/>
      <c r="I346" s="83"/>
      <c r="J346" s="83"/>
      <c r="K346" s="83"/>
      <c r="L346" s="83"/>
    </row>
  </sheetData>
  <mergeCells count="6">
    <mergeCell ref="E143:H143"/>
    <mergeCell ref="E142:H142"/>
    <mergeCell ref="B55:D56"/>
    <mergeCell ref="E55:F55"/>
    <mergeCell ref="E56:F56"/>
    <mergeCell ref="E119:H119"/>
  </mergeCells>
  <phoneticPr fontId="4"/>
  <hyperlinks>
    <hyperlink ref="E119" r:id="rId1" xr:uid="{00000000-0004-0000-0000-000000000000}"/>
    <hyperlink ref="E142" r:id="rId2" xr:uid="{00000000-0004-0000-0000-000001000000}"/>
    <hyperlink ref="E143" r:id="rId3" xr:uid="{00000000-0004-0000-0000-000002000000}"/>
    <hyperlink ref="E142:H142" r:id="rId4" display="http://www.s-naga.jp/" xr:uid="{00000000-0004-0000-0000-000003000000}"/>
  </hyperlinks>
  <pageMargins left="0.7" right="0.7" top="0.75" bottom="0.75" header="0.3" footer="0.3"/>
  <pageSetup paperSize="9" orientation="portrait" horizontalDpi="300" verticalDpi="300" r:id="rId5"/>
  <ignoredErrors>
    <ignoredError sqref="G75 G77" formula="1"/>
  </ignoredError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D51"/>
  <sheetViews>
    <sheetView zoomScaleNormal="100" workbookViewId="0">
      <selection activeCell="A51" sqref="A51"/>
    </sheetView>
  </sheetViews>
  <sheetFormatPr defaultColWidth="8.6640625" defaultRowHeight="15" customHeight="1" x14ac:dyDescent="0.2"/>
  <cols>
    <col min="1" max="1" width="3.6640625" style="1" customWidth="1"/>
    <col min="2" max="3" width="8.6640625" style="1"/>
    <col min="4" max="4" width="2.6640625" style="2" customWidth="1"/>
    <col min="5" max="5" width="3.6640625" style="1" customWidth="1"/>
    <col min="6" max="6" width="8.6640625" style="1"/>
    <col min="7" max="7" width="7.6640625" style="1" customWidth="1"/>
    <col min="8" max="8" width="3.6640625" style="1" customWidth="1"/>
    <col min="9" max="9" width="6.6640625" style="1" customWidth="1"/>
    <col min="10" max="10" width="3.6640625" style="1" customWidth="1"/>
    <col min="11" max="12" width="6.6640625" style="1" customWidth="1"/>
    <col min="13" max="13" width="3.6640625" style="1" customWidth="1"/>
    <col min="14" max="15" width="6.6640625" style="1" customWidth="1"/>
    <col min="16" max="16" width="3.6640625" style="1" customWidth="1"/>
    <col min="17" max="18" width="6.6640625" style="1" customWidth="1"/>
    <col min="19" max="19" width="3.6640625" style="1" customWidth="1"/>
    <col min="20" max="21" width="6.6640625" style="1" customWidth="1"/>
    <col min="22" max="22" width="3.6640625" style="1" customWidth="1"/>
    <col min="23" max="23" width="6.6640625" style="1" customWidth="1"/>
    <col min="24" max="24" width="3.6640625" style="1" customWidth="1"/>
    <col min="25" max="16384" width="8.6640625" style="1"/>
  </cols>
  <sheetData>
    <row r="1" spans="1:30" ht="15" customHeight="1" x14ac:dyDescent="0.2">
      <c r="A1" s="32" t="s">
        <v>10</v>
      </c>
      <c r="B1" s="33"/>
      <c r="C1" s="33"/>
      <c r="D1" s="34"/>
      <c r="E1" s="33"/>
      <c r="F1" s="33"/>
      <c r="G1" s="35"/>
      <c r="H1" s="151"/>
      <c r="I1" s="151"/>
      <c r="J1" s="151"/>
      <c r="K1" s="151"/>
      <c r="L1" s="151"/>
      <c r="M1" s="33"/>
      <c r="N1" s="35"/>
      <c r="O1" s="151"/>
      <c r="P1" s="151"/>
      <c r="Q1" s="151"/>
      <c r="R1" s="151"/>
      <c r="S1" s="33"/>
      <c r="T1" s="33"/>
      <c r="U1" s="33"/>
      <c r="V1" s="33"/>
      <c r="W1" s="36" t="s">
        <v>59</v>
      </c>
      <c r="X1" s="14"/>
    </row>
    <row r="2" spans="1:30" ht="7.8" customHeight="1" x14ac:dyDescent="0.2">
      <c r="A2" s="67"/>
      <c r="B2" s="67"/>
      <c r="C2" s="67"/>
      <c r="D2" s="68"/>
      <c r="E2" s="67"/>
      <c r="F2" s="67"/>
      <c r="G2" s="67"/>
      <c r="H2" s="67"/>
      <c r="I2" s="67"/>
      <c r="J2" s="67"/>
      <c r="K2" s="67"/>
      <c r="L2" s="67"/>
      <c r="M2" s="67"/>
      <c r="N2" s="67"/>
      <c r="O2" s="67"/>
      <c r="P2" s="67"/>
      <c r="Q2" s="67"/>
      <c r="R2" s="67"/>
      <c r="S2" s="67"/>
      <c r="T2" s="67"/>
      <c r="U2" s="67"/>
      <c r="V2" s="67"/>
      <c r="W2" s="67"/>
      <c r="X2" s="14"/>
    </row>
    <row r="3" spans="1:30" ht="15" customHeight="1" x14ac:dyDescent="0.2">
      <c r="A3" s="67"/>
      <c r="B3" s="67" t="s">
        <v>83</v>
      </c>
      <c r="C3" s="67"/>
      <c r="D3" s="68"/>
      <c r="E3" s="67"/>
      <c r="F3" s="67"/>
      <c r="G3" s="67"/>
      <c r="H3" s="67"/>
      <c r="I3" s="67"/>
      <c r="J3" s="67"/>
      <c r="K3" s="67"/>
      <c r="L3" s="67"/>
      <c r="M3" s="67"/>
      <c r="N3" s="67"/>
      <c r="O3" s="67"/>
      <c r="P3" s="67"/>
      <c r="Q3" s="67"/>
      <c r="R3" s="67"/>
      <c r="S3" s="67"/>
      <c r="T3" s="67"/>
      <c r="U3" s="67"/>
      <c r="V3" s="67"/>
      <c r="W3" s="67"/>
      <c r="X3" s="14"/>
    </row>
    <row r="4" spans="1:30" ht="15" customHeight="1" x14ac:dyDescent="0.2">
      <c r="A4" s="67"/>
      <c r="B4" s="67"/>
      <c r="C4" s="67"/>
      <c r="D4" s="68"/>
      <c r="E4" s="67"/>
      <c r="F4" s="67"/>
      <c r="G4" s="67"/>
      <c r="H4" s="67"/>
      <c r="I4" s="67"/>
      <c r="J4" s="67"/>
      <c r="K4" s="67"/>
      <c r="L4" s="67"/>
      <c r="M4" s="67"/>
      <c r="N4" s="67"/>
      <c r="O4" s="67"/>
      <c r="P4" s="67"/>
      <c r="Q4" s="67"/>
      <c r="R4" s="67"/>
      <c r="S4" s="67"/>
      <c r="T4" s="67"/>
      <c r="U4" s="67"/>
      <c r="V4" s="67"/>
      <c r="W4" s="67"/>
      <c r="X4" s="14"/>
    </row>
    <row r="5" spans="1:30" ht="15" customHeight="1" thickBot="1" x14ac:dyDescent="0.25">
      <c r="A5" s="67"/>
      <c r="B5" s="67"/>
      <c r="C5" s="67"/>
      <c r="D5" s="68"/>
      <c r="E5" s="67"/>
      <c r="F5" s="67"/>
      <c r="G5" s="69" t="s">
        <v>77</v>
      </c>
      <c r="H5" s="67"/>
      <c r="I5" s="67"/>
      <c r="J5" s="67"/>
      <c r="K5" s="67"/>
      <c r="L5" s="67"/>
      <c r="M5" s="67"/>
      <c r="N5" s="67"/>
      <c r="O5" s="67"/>
      <c r="P5" s="67"/>
      <c r="Q5" s="67"/>
      <c r="R5" s="67"/>
      <c r="S5" s="67"/>
      <c r="T5" s="67"/>
      <c r="U5" s="67"/>
      <c r="V5" s="67"/>
      <c r="W5" s="67"/>
      <c r="X5" s="14"/>
    </row>
    <row r="6" spans="1:30" ht="15" customHeight="1" thickBot="1" x14ac:dyDescent="0.25">
      <c r="A6" s="67"/>
      <c r="B6" s="67"/>
      <c r="C6" s="67"/>
      <c r="D6" s="68"/>
      <c r="E6" s="67"/>
      <c r="F6" s="135" t="s">
        <v>84</v>
      </c>
      <c r="G6" s="59" t="s">
        <v>95</v>
      </c>
      <c r="H6" s="28"/>
      <c r="I6" s="28"/>
      <c r="J6" s="29"/>
      <c r="K6" s="67"/>
      <c r="L6" s="67"/>
      <c r="M6" s="67"/>
      <c r="N6" s="67"/>
      <c r="O6" s="67"/>
      <c r="P6" s="67"/>
      <c r="Q6" s="67"/>
      <c r="R6" s="67"/>
      <c r="S6" s="67"/>
      <c r="T6" s="67"/>
      <c r="U6" s="67"/>
      <c r="V6" s="67"/>
      <c r="W6" s="67"/>
      <c r="X6" s="14"/>
    </row>
    <row r="7" spans="1:30" ht="15" customHeight="1" thickBot="1" x14ac:dyDescent="0.25">
      <c r="A7" s="67"/>
      <c r="B7" s="67"/>
      <c r="C7" s="67"/>
      <c r="D7" s="68"/>
      <c r="E7" s="67"/>
      <c r="F7" s="136" t="s">
        <v>85</v>
      </c>
      <c r="G7" s="75" t="s">
        <v>96</v>
      </c>
      <c r="H7" s="28"/>
      <c r="I7" s="28"/>
      <c r="J7" s="29"/>
      <c r="K7" s="67"/>
      <c r="L7" s="67"/>
      <c r="M7" s="67"/>
      <c r="N7" s="67"/>
      <c r="O7" s="67"/>
      <c r="P7" s="67"/>
      <c r="Q7" s="67"/>
      <c r="R7" s="67"/>
      <c r="S7" s="67"/>
      <c r="T7" s="67"/>
      <c r="U7" s="67"/>
      <c r="V7" s="67"/>
      <c r="W7" s="67"/>
      <c r="X7" s="14"/>
    </row>
    <row r="8" spans="1:30" ht="15" customHeight="1" thickBot="1" x14ac:dyDescent="0.25">
      <c r="A8" s="67"/>
      <c r="B8" s="67"/>
      <c r="C8" s="67"/>
      <c r="D8" s="68"/>
      <c r="E8" s="67"/>
      <c r="F8" s="136" t="s">
        <v>87</v>
      </c>
      <c r="G8" s="76">
        <v>2020</v>
      </c>
      <c r="H8" s="71" t="s">
        <v>86</v>
      </c>
      <c r="I8" s="72"/>
      <c r="J8" s="72"/>
      <c r="K8" s="67"/>
      <c r="L8" s="67"/>
      <c r="M8" s="67"/>
      <c r="N8" s="67"/>
      <c r="O8" s="67"/>
      <c r="P8" s="67"/>
      <c r="Q8" s="67"/>
      <c r="R8" s="67"/>
      <c r="S8" s="67"/>
      <c r="T8" s="67"/>
      <c r="U8" s="67"/>
      <c r="V8" s="67"/>
      <c r="W8" s="67"/>
      <c r="X8" s="14"/>
    </row>
    <row r="9" spans="1:30" ht="15" customHeight="1" thickBot="1" x14ac:dyDescent="0.25">
      <c r="A9" s="67"/>
      <c r="B9" s="67"/>
      <c r="C9" s="67"/>
      <c r="D9" s="68"/>
      <c r="E9" s="67"/>
      <c r="F9" s="136" t="s">
        <v>94</v>
      </c>
      <c r="G9" s="37">
        <v>100000</v>
      </c>
      <c r="H9" s="73" t="s">
        <v>93</v>
      </c>
      <c r="I9" s="67"/>
      <c r="J9" s="67"/>
      <c r="K9" s="67"/>
      <c r="L9" s="67"/>
      <c r="M9" s="67"/>
      <c r="N9" s="67"/>
      <c r="O9" s="67"/>
      <c r="P9" s="67"/>
      <c r="Q9" s="67"/>
      <c r="R9" s="67"/>
      <c r="S9" s="67"/>
      <c r="T9" s="67"/>
      <c r="U9" s="67"/>
      <c r="V9" s="67"/>
      <c r="W9" s="67"/>
      <c r="X9" s="14"/>
    </row>
    <row r="10" spans="1:30" ht="15" customHeight="1" thickBot="1" x14ac:dyDescent="0.25">
      <c r="A10" s="67"/>
      <c r="B10" s="67"/>
      <c r="C10" s="67"/>
      <c r="D10" s="68"/>
      <c r="E10" s="67"/>
      <c r="F10" s="136" t="s">
        <v>74</v>
      </c>
      <c r="G10" s="30">
        <v>1.1000000000000001</v>
      </c>
      <c r="H10" s="54" t="s">
        <v>80</v>
      </c>
      <c r="I10" s="67"/>
      <c r="J10" s="67"/>
      <c r="K10" s="67"/>
      <c r="L10" s="67"/>
      <c r="M10" s="67"/>
      <c r="N10" s="67"/>
      <c r="O10" s="67"/>
      <c r="P10" s="67"/>
      <c r="Q10" s="67"/>
      <c r="R10" s="67"/>
      <c r="S10" s="67"/>
      <c r="T10" s="67"/>
      <c r="U10" s="67"/>
      <c r="V10" s="67"/>
      <c r="W10" s="67"/>
      <c r="X10" s="14"/>
    </row>
    <row r="11" spans="1:30" ht="15" customHeight="1" thickBot="1" x14ac:dyDescent="0.25">
      <c r="A11" s="67"/>
      <c r="B11" s="67"/>
      <c r="C11" s="67"/>
      <c r="D11" s="68"/>
      <c r="E11" s="67"/>
      <c r="F11" s="136" t="s">
        <v>79</v>
      </c>
      <c r="G11" s="17">
        <v>0.2</v>
      </c>
      <c r="H11" s="73"/>
      <c r="I11" s="67"/>
      <c r="J11" s="67"/>
      <c r="K11" s="67"/>
      <c r="L11" s="67"/>
      <c r="M11" s="67"/>
      <c r="N11" s="67"/>
      <c r="O11" s="67"/>
      <c r="P11" s="67"/>
      <c r="Q11" s="67"/>
      <c r="R11" s="67"/>
      <c r="S11" s="67"/>
      <c r="T11" s="67"/>
      <c r="U11" s="67"/>
      <c r="V11" s="67"/>
      <c r="W11" s="67"/>
      <c r="X11" s="14"/>
    </row>
    <row r="12" spans="1:30" ht="15" customHeight="1" thickBot="1" x14ac:dyDescent="0.25">
      <c r="A12" s="67"/>
      <c r="B12" s="67"/>
      <c r="C12" s="67"/>
      <c r="D12" s="68"/>
      <c r="E12" s="67"/>
      <c r="F12" s="136" t="s">
        <v>76</v>
      </c>
      <c r="G12" s="17">
        <v>0.1</v>
      </c>
      <c r="H12" s="73"/>
      <c r="I12" s="67"/>
      <c r="J12" s="67"/>
      <c r="K12" s="67"/>
      <c r="L12" s="67"/>
      <c r="M12" s="67"/>
      <c r="N12" s="67"/>
      <c r="O12" s="67"/>
      <c r="P12" s="67"/>
      <c r="Q12" s="67"/>
      <c r="R12" s="67"/>
      <c r="S12" s="67"/>
      <c r="T12" s="67"/>
      <c r="U12" s="67"/>
      <c r="V12" s="67"/>
      <c r="W12" s="67"/>
      <c r="X12" s="14"/>
    </row>
    <row r="13" spans="1:30" ht="15" customHeight="1" x14ac:dyDescent="0.2">
      <c r="A13" s="67"/>
      <c r="B13" s="67" t="s">
        <v>91</v>
      </c>
      <c r="C13" s="67"/>
      <c r="D13" s="68"/>
      <c r="E13" s="67"/>
      <c r="F13" s="70"/>
      <c r="G13" s="67"/>
      <c r="H13" s="67"/>
      <c r="I13" s="77" t="s">
        <v>97</v>
      </c>
      <c r="J13" s="67"/>
      <c r="K13" s="67"/>
      <c r="L13" s="67"/>
      <c r="M13" s="67"/>
      <c r="N13" s="67"/>
      <c r="O13" s="67"/>
      <c r="P13" s="67"/>
      <c r="Q13" s="77" t="s">
        <v>78</v>
      </c>
      <c r="R13" s="67"/>
      <c r="S13" s="67"/>
      <c r="T13" s="67"/>
      <c r="U13" s="67"/>
      <c r="V13" s="67"/>
      <c r="W13" s="67"/>
      <c r="X13" s="14"/>
    </row>
    <row r="14" spans="1:30" ht="15" customHeight="1" x14ac:dyDescent="0.2">
      <c r="A14" s="67"/>
      <c r="B14" s="67" t="s">
        <v>92</v>
      </c>
      <c r="C14" s="67"/>
      <c r="D14" s="67"/>
      <c r="E14" s="67"/>
      <c r="F14" s="67"/>
      <c r="G14" s="67"/>
      <c r="H14" s="67"/>
      <c r="I14" s="74"/>
      <c r="J14" s="67"/>
      <c r="K14" s="77" t="s">
        <v>81</v>
      </c>
      <c r="L14" s="67"/>
      <c r="M14" s="67"/>
      <c r="N14" s="67"/>
      <c r="O14" s="67"/>
      <c r="P14" s="67"/>
      <c r="Q14" s="78" t="s">
        <v>82</v>
      </c>
      <c r="R14" s="67"/>
      <c r="S14" s="67"/>
      <c r="T14" s="67"/>
      <c r="U14" s="67"/>
      <c r="V14" s="67"/>
      <c r="W14" s="67"/>
      <c r="X14" s="14"/>
    </row>
    <row r="15" spans="1:30" ht="12" customHeight="1" thickBot="1" x14ac:dyDescent="0.25">
      <c r="A15" s="19" t="s">
        <v>90</v>
      </c>
      <c r="C15" s="7"/>
      <c r="D15" s="15"/>
      <c r="E15" s="7"/>
      <c r="F15" s="7"/>
      <c r="G15" s="7"/>
      <c r="H15" s="7"/>
      <c r="I15" s="7"/>
      <c r="J15" s="7"/>
      <c r="K15" s="7"/>
      <c r="L15" s="7"/>
      <c r="M15" s="7"/>
      <c r="N15" s="16" t="s">
        <v>88</v>
      </c>
      <c r="O15" s="21" t="str">
        <f>G6</f>
        <v>BSC経営企画株式会社</v>
      </c>
      <c r="Q15" s="39"/>
      <c r="R15" s="21"/>
      <c r="S15" s="40" t="s">
        <v>89</v>
      </c>
      <c r="T15" s="21" t="str">
        <f>G7</f>
        <v>サービス業（コンサルティング）</v>
      </c>
      <c r="V15" s="39"/>
      <c r="W15" s="21"/>
      <c r="X15" s="7"/>
    </row>
    <row r="16" spans="1:30" ht="15" customHeight="1" x14ac:dyDescent="0.2">
      <c r="A16" s="7"/>
      <c r="B16" s="158" t="s">
        <v>75</v>
      </c>
      <c r="C16" s="159"/>
      <c r="D16" s="22"/>
      <c r="E16" s="6" t="s">
        <v>27</v>
      </c>
      <c r="F16" s="5"/>
      <c r="G16" s="5"/>
      <c r="H16" s="5"/>
      <c r="I16" s="148" t="str">
        <f>G8&amp;H8</f>
        <v>2020年度</v>
      </c>
      <c r="J16" s="149"/>
      <c r="K16" s="150"/>
      <c r="L16" s="148" t="str">
        <f>G8+1&amp;H8</f>
        <v>2021年度</v>
      </c>
      <c r="M16" s="149"/>
      <c r="N16" s="150"/>
      <c r="O16" s="148" t="str">
        <f>G8+2&amp;H8</f>
        <v>2022年度</v>
      </c>
      <c r="P16" s="149"/>
      <c r="Q16" s="150"/>
      <c r="R16" s="148" t="str">
        <f>G8+3&amp;H8</f>
        <v>2023年度</v>
      </c>
      <c r="S16" s="149"/>
      <c r="T16" s="150"/>
      <c r="U16" s="148" t="str">
        <f>G8+4&amp;H8</f>
        <v>2024年度</v>
      </c>
      <c r="V16" s="149"/>
      <c r="W16" s="150"/>
      <c r="X16" s="7"/>
      <c r="Y16" s="64"/>
      <c r="Z16" s="65" t="str">
        <f>LEFT(I16,4)</f>
        <v>2020</v>
      </c>
      <c r="AA16" s="65" t="str">
        <f>LEFT(L16,4)</f>
        <v>2021</v>
      </c>
      <c r="AB16" s="65" t="str">
        <f>LEFT(O16,4)</f>
        <v>2022</v>
      </c>
      <c r="AC16" s="65" t="str">
        <f>LEFT(R16,4)</f>
        <v>2023</v>
      </c>
      <c r="AD16" s="65" t="str">
        <f>LEFT(U16,4)</f>
        <v>2024</v>
      </c>
    </row>
    <row r="17" spans="1:30" ht="15" customHeight="1" x14ac:dyDescent="0.2">
      <c r="A17" s="18"/>
      <c r="B17" s="26" t="s">
        <v>73</v>
      </c>
      <c r="C17" s="26"/>
      <c r="D17" s="23"/>
      <c r="E17" s="9" t="s">
        <v>6</v>
      </c>
      <c r="F17" s="8" t="s">
        <v>4</v>
      </c>
      <c r="G17" s="8" t="s">
        <v>5</v>
      </c>
      <c r="H17" s="42" t="s">
        <v>3</v>
      </c>
      <c r="I17" s="43" t="s">
        <v>0</v>
      </c>
      <c r="J17" s="3" t="s">
        <v>2</v>
      </c>
      <c r="K17" s="44" t="s">
        <v>1</v>
      </c>
      <c r="L17" s="43" t="s">
        <v>0</v>
      </c>
      <c r="M17" s="3" t="s">
        <v>2</v>
      </c>
      <c r="N17" s="44" t="s">
        <v>1</v>
      </c>
      <c r="O17" s="43" t="s">
        <v>0</v>
      </c>
      <c r="P17" s="3" t="s">
        <v>2</v>
      </c>
      <c r="Q17" s="44" t="s">
        <v>1</v>
      </c>
      <c r="R17" s="43" t="s">
        <v>0</v>
      </c>
      <c r="S17" s="3" t="s">
        <v>2</v>
      </c>
      <c r="T17" s="44" t="s">
        <v>1</v>
      </c>
      <c r="U17" s="43" t="s">
        <v>0</v>
      </c>
      <c r="V17" s="3" t="s">
        <v>2</v>
      </c>
      <c r="W17" s="44" t="s">
        <v>1</v>
      </c>
      <c r="X17" s="7"/>
      <c r="Y17" s="64" t="str">
        <f>F18</f>
        <v>売上高</v>
      </c>
      <c r="Z17" s="66">
        <f>K18</f>
        <v>110000</v>
      </c>
      <c r="AA17" s="66">
        <f>N18</f>
        <v>111000</v>
      </c>
      <c r="AB17" s="66">
        <f>Q18</f>
        <v>125000</v>
      </c>
      <c r="AC17" s="66">
        <f>T18</f>
        <v>131000</v>
      </c>
      <c r="AD17" s="66">
        <f>W18</f>
        <v>145000</v>
      </c>
    </row>
    <row r="18" spans="1:30" ht="15" customHeight="1" x14ac:dyDescent="0.2">
      <c r="A18" s="58"/>
      <c r="B18" s="7"/>
      <c r="C18" s="7"/>
      <c r="D18" s="24" t="s">
        <v>19</v>
      </c>
      <c r="E18" s="10" t="s">
        <v>9</v>
      </c>
      <c r="F18" s="139" t="s">
        <v>8</v>
      </c>
      <c r="G18" s="13"/>
      <c r="H18" s="20" t="s">
        <v>7</v>
      </c>
      <c r="I18" s="45">
        <f>G9</f>
        <v>100000</v>
      </c>
      <c r="J18" s="27"/>
      <c r="K18" s="46">
        <v>110000</v>
      </c>
      <c r="L18" s="45">
        <f>INT(I18*G10/1000)*1000</f>
        <v>110000</v>
      </c>
      <c r="M18" s="27"/>
      <c r="N18" s="46">
        <v>111000</v>
      </c>
      <c r="O18" s="45">
        <f>INT(L18*G10/1000)*1000</f>
        <v>121000</v>
      </c>
      <c r="P18" s="27"/>
      <c r="Q18" s="46">
        <v>125000</v>
      </c>
      <c r="R18" s="45">
        <f>INT(O18*G10/1000)*1000</f>
        <v>133000</v>
      </c>
      <c r="S18" s="27"/>
      <c r="T18" s="46">
        <v>131000</v>
      </c>
      <c r="U18" s="45">
        <f>INT(R18*G10/1000)*1000</f>
        <v>146000</v>
      </c>
      <c r="V18" s="27"/>
      <c r="W18" s="46">
        <v>145000</v>
      </c>
      <c r="X18" s="7"/>
      <c r="Y18" s="64" t="str">
        <f>F20</f>
        <v>付加価値額</v>
      </c>
      <c r="Z18" s="66">
        <f>K20</f>
        <v>89000</v>
      </c>
      <c r="AA18" s="66">
        <f>N20</f>
        <v>89500</v>
      </c>
      <c r="AB18" s="66">
        <f>Q20</f>
        <v>99500</v>
      </c>
      <c r="AC18" s="66">
        <f>T20</f>
        <v>104700</v>
      </c>
      <c r="AD18" s="66">
        <f>W20</f>
        <v>114500</v>
      </c>
    </row>
    <row r="19" spans="1:30" ht="15" customHeight="1" x14ac:dyDescent="0.2">
      <c r="A19" s="58" t="s">
        <v>98</v>
      </c>
      <c r="B19" s="7"/>
      <c r="C19" s="7"/>
      <c r="D19" s="25" t="s">
        <v>20</v>
      </c>
      <c r="E19" s="11"/>
      <c r="F19" s="139" t="s">
        <v>11</v>
      </c>
      <c r="G19" s="13" t="s">
        <v>14</v>
      </c>
      <c r="H19" s="20" t="s">
        <v>7</v>
      </c>
      <c r="I19" s="47">
        <f>I18*J19</f>
        <v>20000</v>
      </c>
      <c r="J19" s="38">
        <f>$G$11</f>
        <v>0.2</v>
      </c>
      <c r="K19" s="46">
        <v>21000</v>
      </c>
      <c r="L19" s="47">
        <f>L18*M19</f>
        <v>22000</v>
      </c>
      <c r="M19" s="4">
        <f>$G$11</f>
        <v>0.2</v>
      </c>
      <c r="N19" s="46">
        <v>21500</v>
      </c>
      <c r="O19" s="47">
        <f>O18*P19</f>
        <v>24200</v>
      </c>
      <c r="P19" s="4">
        <f>$G$11</f>
        <v>0.2</v>
      </c>
      <c r="Q19" s="46">
        <v>25500</v>
      </c>
      <c r="R19" s="47">
        <f>R18*S19</f>
        <v>26600</v>
      </c>
      <c r="S19" s="4">
        <f>$G$11</f>
        <v>0.2</v>
      </c>
      <c r="T19" s="46">
        <v>26300</v>
      </c>
      <c r="U19" s="47">
        <f>U18*V19</f>
        <v>29200</v>
      </c>
      <c r="V19" s="4">
        <f>$G$11</f>
        <v>0.2</v>
      </c>
      <c r="W19" s="46">
        <v>30500</v>
      </c>
      <c r="X19" s="7"/>
      <c r="Y19" s="64" t="str">
        <f>F21</f>
        <v>営業利益</v>
      </c>
      <c r="Z19" s="66">
        <f>K21</f>
        <v>13000</v>
      </c>
      <c r="AA19" s="66">
        <f>N21</f>
        <v>12000</v>
      </c>
      <c r="AB19" s="66">
        <f>Q21</f>
        <v>10500</v>
      </c>
      <c r="AC19" s="66">
        <f>T21</f>
        <v>13500</v>
      </c>
      <c r="AD19" s="66">
        <f>W21</f>
        <v>12000</v>
      </c>
    </row>
    <row r="20" spans="1:30" ht="15" customHeight="1" x14ac:dyDescent="0.2">
      <c r="A20" s="58"/>
      <c r="B20" s="7"/>
      <c r="C20" s="7"/>
      <c r="D20" s="25" t="s">
        <v>21</v>
      </c>
      <c r="E20" s="11"/>
      <c r="F20" s="139" t="s">
        <v>12</v>
      </c>
      <c r="G20" s="13" t="s">
        <v>25</v>
      </c>
      <c r="H20" s="20" t="s">
        <v>7</v>
      </c>
      <c r="I20" s="45">
        <f>I18-I19</f>
        <v>80000</v>
      </c>
      <c r="J20" s="4">
        <f>IFERROR(I20/I18,0)</f>
        <v>0.8</v>
      </c>
      <c r="K20" s="53">
        <f>K18-K19</f>
        <v>89000</v>
      </c>
      <c r="L20" s="45">
        <f>L18-L19</f>
        <v>88000</v>
      </c>
      <c r="M20" s="4">
        <f>IFERROR(L20/L18,0)</f>
        <v>0.8</v>
      </c>
      <c r="N20" s="53">
        <f>N18-N19</f>
        <v>89500</v>
      </c>
      <c r="O20" s="45">
        <f>O18-O19</f>
        <v>96800</v>
      </c>
      <c r="P20" s="4">
        <f>IFERROR(O20/O18,0)</f>
        <v>0.8</v>
      </c>
      <c r="Q20" s="53">
        <f>Q18-Q19</f>
        <v>99500</v>
      </c>
      <c r="R20" s="45">
        <f>R18-R19</f>
        <v>106400</v>
      </c>
      <c r="S20" s="4">
        <f>IFERROR(R20/R18,0)</f>
        <v>0.8</v>
      </c>
      <c r="T20" s="53">
        <f>T18-T19</f>
        <v>104700</v>
      </c>
      <c r="U20" s="45">
        <f>U18-U19</f>
        <v>116800</v>
      </c>
      <c r="V20" s="4">
        <f>IFERROR(U20/U18,0)</f>
        <v>0.8</v>
      </c>
      <c r="W20" s="53">
        <f>W18-W19</f>
        <v>114500</v>
      </c>
      <c r="X20" s="7"/>
      <c r="Y20" s="64"/>
      <c r="Z20" s="64"/>
      <c r="AA20" s="64"/>
      <c r="AB20" s="64"/>
      <c r="AC20" s="64"/>
      <c r="AD20" s="64"/>
    </row>
    <row r="21" spans="1:30" ht="15" customHeight="1" x14ac:dyDescent="0.2">
      <c r="A21" s="58"/>
      <c r="B21" s="7"/>
      <c r="C21" s="7"/>
      <c r="D21" s="25" t="s">
        <v>22</v>
      </c>
      <c r="E21" s="11"/>
      <c r="F21" s="139" t="s">
        <v>13</v>
      </c>
      <c r="G21" s="13" t="s">
        <v>26</v>
      </c>
      <c r="H21" s="20" t="s">
        <v>7</v>
      </c>
      <c r="I21" s="45">
        <f>I18*J21</f>
        <v>10000</v>
      </c>
      <c r="J21" s="4">
        <f>$G$12</f>
        <v>0.1</v>
      </c>
      <c r="K21" s="46">
        <v>13000</v>
      </c>
      <c r="L21" s="45">
        <f>L18*M21</f>
        <v>11000</v>
      </c>
      <c r="M21" s="4">
        <f>$G$12</f>
        <v>0.1</v>
      </c>
      <c r="N21" s="46">
        <v>12000</v>
      </c>
      <c r="O21" s="45">
        <f>O18*P21</f>
        <v>12100</v>
      </c>
      <c r="P21" s="4">
        <f>$G$12</f>
        <v>0.1</v>
      </c>
      <c r="Q21" s="46">
        <v>10500</v>
      </c>
      <c r="R21" s="45">
        <f>R18*S21</f>
        <v>13300</v>
      </c>
      <c r="S21" s="4">
        <f>$G$12</f>
        <v>0.1</v>
      </c>
      <c r="T21" s="46">
        <v>13500</v>
      </c>
      <c r="U21" s="45">
        <f>U18*V21</f>
        <v>14600</v>
      </c>
      <c r="V21" s="4">
        <f>$G$12</f>
        <v>0.1</v>
      </c>
      <c r="W21" s="46">
        <v>12000</v>
      </c>
      <c r="X21" s="7"/>
      <c r="Y21" s="64"/>
      <c r="Z21" s="64"/>
      <c r="AA21" s="64"/>
      <c r="AB21" s="64"/>
      <c r="AC21" s="64"/>
      <c r="AD21" s="64"/>
    </row>
    <row r="22" spans="1:30" ht="15" customHeight="1" x14ac:dyDescent="0.2">
      <c r="A22" s="56"/>
      <c r="B22" s="7"/>
      <c r="C22" s="7"/>
      <c r="D22" s="25" t="s">
        <v>23</v>
      </c>
      <c r="E22" s="11"/>
      <c r="F22" s="139" t="s">
        <v>15</v>
      </c>
      <c r="G22" s="13" t="s">
        <v>16</v>
      </c>
      <c r="H22" s="20" t="s">
        <v>7</v>
      </c>
      <c r="I22" s="48">
        <v>5000</v>
      </c>
      <c r="J22" s="4">
        <f>IFERROR(I22/I18,0)</f>
        <v>0.05</v>
      </c>
      <c r="K22" s="46">
        <v>7000</v>
      </c>
      <c r="L22" s="48">
        <v>5500</v>
      </c>
      <c r="M22" s="4">
        <f>IFERROR(L22/L18,0)</f>
        <v>0.05</v>
      </c>
      <c r="N22" s="46">
        <v>6000</v>
      </c>
      <c r="O22" s="48">
        <v>6000</v>
      </c>
      <c r="P22" s="4">
        <f>IFERROR(O22/O18,0)</f>
        <v>4.9586776859504134E-2</v>
      </c>
      <c r="Q22" s="46">
        <v>4000</v>
      </c>
      <c r="R22" s="48">
        <v>6500</v>
      </c>
      <c r="S22" s="4">
        <f>IFERROR(R22/R18,0)</f>
        <v>4.8872180451127817E-2</v>
      </c>
      <c r="T22" s="46">
        <v>7000</v>
      </c>
      <c r="U22" s="48">
        <v>7000</v>
      </c>
      <c r="V22" s="4">
        <f>IFERROR(U22/U18,0)</f>
        <v>4.7945205479452052E-2</v>
      </c>
      <c r="W22" s="46">
        <v>6200</v>
      </c>
      <c r="X22" s="7"/>
      <c r="Y22" s="64"/>
      <c r="Z22" s="64"/>
      <c r="AA22" s="64"/>
      <c r="AB22" s="64"/>
      <c r="AC22" s="64"/>
      <c r="AD22" s="64"/>
    </row>
    <row r="23" spans="1:30" ht="15" customHeight="1" x14ac:dyDescent="0.2">
      <c r="A23" s="57" t="s">
        <v>99</v>
      </c>
      <c r="B23" s="7"/>
      <c r="C23" s="7"/>
      <c r="D23" s="25" t="s">
        <v>24</v>
      </c>
      <c r="E23" s="12"/>
      <c r="F23" s="139" t="s">
        <v>17</v>
      </c>
      <c r="G23" s="13" t="s">
        <v>18</v>
      </c>
      <c r="H23" s="20" t="s">
        <v>7</v>
      </c>
      <c r="I23" s="48">
        <v>20000</v>
      </c>
      <c r="J23" s="27"/>
      <c r="K23" s="46">
        <v>21000</v>
      </c>
      <c r="L23" s="48">
        <v>24500</v>
      </c>
      <c r="M23" s="27"/>
      <c r="N23" s="46">
        <v>25000</v>
      </c>
      <c r="O23" s="48">
        <v>28000</v>
      </c>
      <c r="P23" s="27"/>
      <c r="Q23" s="46">
        <v>27000</v>
      </c>
      <c r="R23" s="48">
        <v>32000</v>
      </c>
      <c r="S23" s="27"/>
      <c r="T23" s="46">
        <v>33000</v>
      </c>
      <c r="U23" s="48">
        <v>36000</v>
      </c>
      <c r="V23" s="27"/>
      <c r="W23" s="46">
        <v>36500</v>
      </c>
      <c r="X23" s="7"/>
      <c r="Y23" s="64"/>
      <c r="Z23" s="64"/>
      <c r="AA23" s="64"/>
      <c r="AB23" s="64"/>
      <c r="AC23" s="64"/>
      <c r="AD23" s="64"/>
    </row>
    <row r="24" spans="1:30" ht="15" customHeight="1" x14ac:dyDescent="0.2">
      <c r="A24" s="57"/>
      <c r="B24" s="7"/>
      <c r="C24" s="7"/>
      <c r="D24" s="25" t="s">
        <v>33</v>
      </c>
      <c r="E24" s="10" t="s">
        <v>28</v>
      </c>
      <c r="F24" s="139" t="s">
        <v>29</v>
      </c>
      <c r="G24" s="13"/>
      <c r="H24" s="20" t="s">
        <v>43</v>
      </c>
      <c r="I24" s="48">
        <v>10</v>
      </c>
      <c r="J24" s="27"/>
      <c r="K24" s="46">
        <v>9</v>
      </c>
      <c r="L24" s="48">
        <v>10</v>
      </c>
      <c r="M24" s="27"/>
      <c r="N24" s="46">
        <v>8</v>
      </c>
      <c r="O24" s="48">
        <v>10</v>
      </c>
      <c r="P24" s="27"/>
      <c r="Q24" s="46">
        <v>11</v>
      </c>
      <c r="R24" s="48">
        <v>11</v>
      </c>
      <c r="S24" s="27"/>
      <c r="T24" s="46">
        <v>10</v>
      </c>
      <c r="U24" s="48">
        <v>12</v>
      </c>
      <c r="V24" s="27"/>
      <c r="W24" s="46">
        <v>12</v>
      </c>
      <c r="X24" s="7"/>
      <c r="Y24" s="64"/>
      <c r="Z24" s="64"/>
      <c r="AA24" s="64"/>
      <c r="AB24" s="64"/>
      <c r="AC24" s="64"/>
      <c r="AD24" s="64"/>
    </row>
    <row r="25" spans="1:30" ht="15" customHeight="1" x14ac:dyDescent="0.2">
      <c r="A25" s="56"/>
      <c r="B25" s="7"/>
      <c r="C25" s="7"/>
      <c r="D25" s="25" t="s">
        <v>34</v>
      </c>
      <c r="E25" s="11"/>
      <c r="F25" s="139" t="s">
        <v>30</v>
      </c>
      <c r="G25" s="13"/>
      <c r="H25" s="20" t="s">
        <v>43</v>
      </c>
      <c r="I25" s="48">
        <v>90</v>
      </c>
      <c r="J25" s="27"/>
      <c r="K25" s="46">
        <v>89</v>
      </c>
      <c r="L25" s="48">
        <v>100</v>
      </c>
      <c r="M25" s="27"/>
      <c r="N25" s="46">
        <v>97</v>
      </c>
      <c r="O25" s="48">
        <v>110</v>
      </c>
      <c r="P25" s="27"/>
      <c r="Q25" s="46">
        <v>108</v>
      </c>
      <c r="R25" s="48">
        <v>121</v>
      </c>
      <c r="S25" s="27"/>
      <c r="T25" s="46">
        <v>118</v>
      </c>
      <c r="U25" s="48">
        <v>133</v>
      </c>
      <c r="V25" s="27"/>
      <c r="W25" s="46">
        <v>130</v>
      </c>
      <c r="X25" s="7"/>
      <c r="Y25" s="64"/>
      <c r="Z25" s="64"/>
      <c r="AA25" s="64"/>
      <c r="AB25" s="64"/>
      <c r="AC25" s="64"/>
      <c r="AD25" s="64"/>
    </row>
    <row r="26" spans="1:30" ht="15" customHeight="1" x14ac:dyDescent="0.2">
      <c r="A26" s="55"/>
      <c r="B26" s="7"/>
      <c r="C26" s="7"/>
      <c r="D26" s="25" t="s">
        <v>35</v>
      </c>
      <c r="E26" s="11"/>
      <c r="F26" s="139" t="s">
        <v>31</v>
      </c>
      <c r="G26" s="13"/>
      <c r="H26" s="20" t="s">
        <v>44</v>
      </c>
      <c r="I26" s="48">
        <v>600</v>
      </c>
      <c r="J26" s="27"/>
      <c r="K26" s="46">
        <v>588</v>
      </c>
      <c r="L26" s="48">
        <v>660</v>
      </c>
      <c r="M26" s="27"/>
      <c r="N26" s="46">
        <v>635</v>
      </c>
      <c r="O26" s="48">
        <v>700</v>
      </c>
      <c r="P26" s="27"/>
      <c r="Q26" s="46">
        <v>685</v>
      </c>
      <c r="R26" s="48">
        <v>840</v>
      </c>
      <c r="S26" s="27"/>
      <c r="T26" s="46">
        <v>780</v>
      </c>
      <c r="U26" s="48">
        <v>910</v>
      </c>
      <c r="V26" s="27"/>
      <c r="W26" s="46">
        <v>876</v>
      </c>
      <c r="X26" s="7"/>
      <c r="Y26" s="64"/>
      <c r="Z26" s="64"/>
      <c r="AA26" s="64"/>
      <c r="AB26" s="64"/>
      <c r="AC26" s="64"/>
      <c r="AD26" s="64"/>
    </row>
    <row r="27" spans="1:30" ht="15" customHeight="1" x14ac:dyDescent="0.2">
      <c r="A27" s="55"/>
      <c r="B27" s="7"/>
      <c r="C27" s="7"/>
      <c r="D27" s="25" t="s">
        <v>36</v>
      </c>
      <c r="E27" s="12"/>
      <c r="F27" s="139" t="s">
        <v>32</v>
      </c>
      <c r="G27" s="13" t="s">
        <v>47</v>
      </c>
      <c r="H27" s="20" t="s">
        <v>45</v>
      </c>
      <c r="I27" s="49">
        <f>IFERROR(I26/I25,0)</f>
        <v>6.666666666666667</v>
      </c>
      <c r="J27" s="41"/>
      <c r="K27" s="50">
        <f>IFERROR(K26/K25,0)</f>
        <v>6.606741573033708</v>
      </c>
      <c r="L27" s="49">
        <f>IFERROR(L26/L25,0)</f>
        <v>6.6</v>
      </c>
      <c r="M27" s="41"/>
      <c r="N27" s="50">
        <f>IFERROR(N26/N25,0)</f>
        <v>6.5463917525773194</v>
      </c>
      <c r="O27" s="49">
        <f>IFERROR(O26/O25,0)</f>
        <v>6.3636363636363633</v>
      </c>
      <c r="P27" s="41"/>
      <c r="Q27" s="50">
        <f>IFERROR(Q26/Q25,0)</f>
        <v>6.3425925925925926</v>
      </c>
      <c r="R27" s="49">
        <f>IFERROR(R26/R25,0)</f>
        <v>6.9421487603305785</v>
      </c>
      <c r="S27" s="41"/>
      <c r="T27" s="50">
        <f>IFERROR(T26/T25,0)</f>
        <v>6.6101694915254239</v>
      </c>
      <c r="U27" s="49">
        <f>IFERROR(U26/U25,0)</f>
        <v>6.8421052631578947</v>
      </c>
      <c r="V27" s="41"/>
      <c r="W27" s="50">
        <f>IFERROR(W26/W25,0)</f>
        <v>6.7384615384615385</v>
      </c>
      <c r="X27" s="7"/>
      <c r="Y27" s="64"/>
      <c r="Z27" s="64"/>
      <c r="AA27" s="64"/>
      <c r="AB27" s="64"/>
      <c r="AC27" s="64"/>
      <c r="AD27" s="64"/>
    </row>
    <row r="28" spans="1:30" ht="15" customHeight="1" x14ac:dyDescent="0.2">
      <c r="A28" s="55"/>
      <c r="B28" s="7"/>
      <c r="C28" s="7"/>
      <c r="D28" s="25" t="s">
        <v>37</v>
      </c>
      <c r="E28" s="10" t="s">
        <v>46</v>
      </c>
      <c r="F28" s="139" t="s">
        <v>48</v>
      </c>
      <c r="G28" s="13"/>
      <c r="H28" s="20" t="s">
        <v>43</v>
      </c>
      <c r="I28" s="48">
        <v>1200</v>
      </c>
      <c r="J28" s="27"/>
      <c r="K28" s="46">
        <v>1103</v>
      </c>
      <c r="L28" s="48">
        <v>1200</v>
      </c>
      <c r="M28" s="27"/>
      <c r="N28" s="46">
        <v>1168</v>
      </c>
      <c r="O28" s="48">
        <v>1400</v>
      </c>
      <c r="P28" s="27"/>
      <c r="Q28" s="46">
        <v>1320</v>
      </c>
      <c r="R28" s="48">
        <v>1400</v>
      </c>
      <c r="S28" s="27"/>
      <c r="T28" s="46">
        <v>1400</v>
      </c>
      <c r="U28" s="48">
        <v>1600</v>
      </c>
      <c r="V28" s="27"/>
      <c r="W28" s="46">
        <v>1520</v>
      </c>
      <c r="X28" s="7"/>
      <c r="Y28" s="64"/>
      <c r="Z28" s="64"/>
      <c r="AA28" s="64"/>
      <c r="AB28" s="64"/>
      <c r="AC28" s="64"/>
      <c r="AD28" s="64"/>
    </row>
    <row r="29" spans="1:30" ht="15" customHeight="1" x14ac:dyDescent="0.2">
      <c r="A29" s="55" t="s">
        <v>100</v>
      </c>
      <c r="B29" s="7"/>
      <c r="C29" s="7"/>
      <c r="D29" s="25" t="s">
        <v>38</v>
      </c>
      <c r="E29" s="11"/>
      <c r="F29" s="139" t="s">
        <v>49</v>
      </c>
      <c r="G29" s="13" t="s">
        <v>52</v>
      </c>
      <c r="H29" s="20" t="s">
        <v>53</v>
      </c>
      <c r="I29" s="51">
        <f>IFERROR(I26/I28,0)</f>
        <v>0.5</v>
      </c>
      <c r="J29" s="27"/>
      <c r="K29" s="52">
        <f>IFERROR(K26/K28,0)</f>
        <v>0.53309156844968264</v>
      </c>
      <c r="L29" s="51">
        <f>IFERROR(L26/L28,0)</f>
        <v>0.55000000000000004</v>
      </c>
      <c r="M29" s="27"/>
      <c r="N29" s="52">
        <f>IFERROR(N26/N28,0)</f>
        <v>0.54366438356164382</v>
      </c>
      <c r="O29" s="51">
        <f>IFERROR(O26/O28,0)</f>
        <v>0.5</v>
      </c>
      <c r="P29" s="27"/>
      <c r="Q29" s="52">
        <f>IFERROR(Q26/Q28,0)</f>
        <v>0.51893939393939392</v>
      </c>
      <c r="R29" s="51">
        <f>IFERROR(R26/R28,0)</f>
        <v>0.6</v>
      </c>
      <c r="S29" s="27"/>
      <c r="T29" s="52">
        <f>IFERROR(T26/T28,0)</f>
        <v>0.55714285714285716</v>
      </c>
      <c r="U29" s="51">
        <f>IFERROR(U26/U28,0)</f>
        <v>0.56874999999999998</v>
      </c>
      <c r="V29" s="27"/>
      <c r="W29" s="52">
        <f>IFERROR(W26/W28,0)</f>
        <v>0.57631578947368423</v>
      </c>
      <c r="X29" s="7"/>
      <c r="Y29" s="64"/>
      <c r="Z29" s="64"/>
      <c r="AA29" s="64"/>
      <c r="AB29" s="64"/>
      <c r="AC29" s="64"/>
      <c r="AD29" s="64"/>
    </row>
    <row r="30" spans="1:30" ht="15" customHeight="1" x14ac:dyDescent="0.2">
      <c r="A30" s="55"/>
      <c r="B30" s="7"/>
      <c r="C30" s="7"/>
      <c r="D30" s="25" t="s">
        <v>39</v>
      </c>
      <c r="E30" s="11"/>
      <c r="F30" s="139" t="s">
        <v>50</v>
      </c>
      <c r="G30" s="13" t="s">
        <v>54</v>
      </c>
      <c r="H30" s="20" t="s">
        <v>45</v>
      </c>
      <c r="I30" s="48">
        <v>50</v>
      </c>
      <c r="J30" s="27"/>
      <c r="K30" s="46">
        <v>38</v>
      </c>
      <c r="L30" s="48">
        <v>50</v>
      </c>
      <c r="M30" s="27"/>
      <c r="N30" s="46">
        <v>42</v>
      </c>
      <c r="O30" s="48">
        <v>50</v>
      </c>
      <c r="P30" s="27"/>
      <c r="Q30" s="46">
        <v>45</v>
      </c>
      <c r="R30" s="48">
        <v>50</v>
      </c>
      <c r="S30" s="27"/>
      <c r="T30" s="46">
        <v>44</v>
      </c>
      <c r="U30" s="48">
        <v>50</v>
      </c>
      <c r="V30" s="27"/>
      <c r="W30" s="46">
        <v>48</v>
      </c>
      <c r="X30" s="7"/>
      <c r="Y30" s="64"/>
      <c r="Z30" s="64"/>
      <c r="AA30" s="64"/>
      <c r="AB30" s="64"/>
      <c r="AC30" s="64"/>
      <c r="AD30" s="64"/>
    </row>
    <row r="31" spans="1:30" ht="15" customHeight="1" x14ac:dyDescent="0.2">
      <c r="A31" s="55"/>
      <c r="B31" s="7"/>
      <c r="C31" s="7"/>
      <c r="D31" s="25" t="s">
        <v>40</v>
      </c>
      <c r="E31" s="11"/>
      <c r="F31" s="139" t="s">
        <v>60</v>
      </c>
      <c r="G31" s="13"/>
      <c r="H31" s="20" t="s">
        <v>44</v>
      </c>
      <c r="I31" s="48">
        <v>5</v>
      </c>
      <c r="J31" s="27"/>
      <c r="K31" s="46">
        <v>3</v>
      </c>
      <c r="L31" s="48">
        <v>5</v>
      </c>
      <c r="M31" s="27"/>
      <c r="N31" s="46">
        <v>4</v>
      </c>
      <c r="O31" s="48">
        <v>5</v>
      </c>
      <c r="P31" s="27"/>
      <c r="Q31" s="46">
        <v>4</v>
      </c>
      <c r="R31" s="48">
        <v>5</v>
      </c>
      <c r="S31" s="27"/>
      <c r="T31" s="46">
        <v>4</v>
      </c>
      <c r="U31" s="48">
        <v>5</v>
      </c>
      <c r="V31" s="27"/>
      <c r="W31" s="46">
        <v>5</v>
      </c>
      <c r="X31" s="7"/>
      <c r="Y31" s="64"/>
      <c r="Z31" s="64"/>
      <c r="AA31" s="64"/>
      <c r="AB31" s="64"/>
      <c r="AC31" s="64"/>
      <c r="AD31" s="64"/>
    </row>
    <row r="32" spans="1:30" ht="15" customHeight="1" x14ac:dyDescent="0.2">
      <c r="A32" s="55"/>
      <c r="B32" s="7"/>
      <c r="C32" s="7"/>
      <c r="D32" s="25" t="s">
        <v>41</v>
      </c>
      <c r="E32" s="12"/>
      <c r="F32" s="139" t="s">
        <v>51</v>
      </c>
      <c r="G32" s="13"/>
      <c r="H32" s="20" t="s">
        <v>44</v>
      </c>
      <c r="I32" s="48">
        <v>20</v>
      </c>
      <c r="J32" s="27"/>
      <c r="K32" s="46">
        <v>18</v>
      </c>
      <c r="L32" s="48">
        <v>20</v>
      </c>
      <c r="M32" s="27"/>
      <c r="N32" s="46">
        <v>22</v>
      </c>
      <c r="O32" s="48">
        <v>24</v>
      </c>
      <c r="P32" s="27"/>
      <c r="Q32" s="46">
        <v>21</v>
      </c>
      <c r="R32" s="48">
        <v>24</v>
      </c>
      <c r="S32" s="27"/>
      <c r="T32" s="46">
        <v>25</v>
      </c>
      <c r="U32" s="48">
        <v>26</v>
      </c>
      <c r="V32" s="27"/>
      <c r="W32" s="46">
        <v>24</v>
      </c>
      <c r="X32" s="7"/>
      <c r="Y32" s="64"/>
      <c r="Z32" s="64"/>
      <c r="AA32" s="64"/>
      <c r="AB32" s="64"/>
      <c r="AC32" s="64"/>
      <c r="AD32" s="64"/>
    </row>
    <row r="33" spans="1:30" ht="15" customHeight="1" x14ac:dyDescent="0.2">
      <c r="A33" s="54"/>
      <c r="B33" s="7"/>
      <c r="C33" s="7"/>
      <c r="D33" s="25" t="s">
        <v>42</v>
      </c>
      <c r="E33" s="10" t="s">
        <v>55</v>
      </c>
      <c r="F33" s="139" t="s">
        <v>56</v>
      </c>
      <c r="G33" s="13" t="s">
        <v>57</v>
      </c>
      <c r="H33" s="20" t="s">
        <v>62</v>
      </c>
      <c r="I33" s="48">
        <v>8</v>
      </c>
      <c r="J33" s="27"/>
      <c r="K33" s="46">
        <v>8</v>
      </c>
      <c r="L33" s="48">
        <v>8</v>
      </c>
      <c r="M33" s="27"/>
      <c r="N33" s="46">
        <v>8</v>
      </c>
      <c r="O33" s="48">
        <v>9</v>
      </c>
      <c r="P33" s="27"/>
      <c r="Q33" s="46">
        <v>9</v>
      </c>
      <c r="R33" s="48">
        <v>9</v>
      </c>
      <c r="S33" s="27"/>
      <c r="T33" s="46">
        <v>9</v>
      </c>
      <c r="U33" s="48">
        <v>10</v>
      </c>
      <c r="V33" s="27"/>
      <c r="W33" s="46">
        <v>10</v>
      </c>
      <c r="X33" s="7"/>
      <c r="Y33" s="64"/>
      <c r="Z33" s="64"/>
      <c r="AA33" s="64"/>
      <c r="AB33" s="64"/>
      <c r="AC33" s="64"/>
      <c r="AD33" s="64"/>
    </row>
    <row r="34" spans="1:30" ht="15" customHeight="1" x14ac:dyDescent="0.2">
      <c r="A34" s="54" t="s">
        <v>101</v>
      </c>
      <c r="B34" s="7"/>
      <c r="C34" s="7"/>
      <c r="D34" s="25" t="s">
        <v>65</v>
      </c>
      <c r="E34" s="11"/>
      <c r="F34" s="139" t="s">
        <v>58</v>
      </c>
      <c r="G34" s="13"/>
      <c r="H34" s="20" t="s">
        <v>63</v>
      </c>
      <c r="I34" s="48">
        <v>20000</v>
      </c>
      <c r="J34" s="27"/>
      <c r="K34" s="46">
        <v>21331</v>
      </c>
      <c r="L34" s="48">
        <v>17000</v>
      </c>
      <c r="M34" s="27"/>
      <c r="N34" s="46">
        <v>18015</v>
      </c>
      <c r="O34" s="48">
        <v>18500</v>
      </c>
      <c r="P34" s="27"/>
      <c r="Q34" s="46">
        <v>19100</v>
      </c>
      <c r="R34" s="48">
        <v>17500</v>
      </c>
      <c r="S34" s="27"/>
      <c r="T34" s="46">
        <v>16988</v>
      </c>
      <c r="U34" s="48">
        <v>18500</v>
      </c>
      <c r="V34" s="27"/>
      <c r="W34" s="46">
        <v>18111</v>
      </c>
      <c r="X34" s="7"/>
      <c r="Y34" s="64"/>
      <c r="Z34" s="64" t="str">
        <f>Z16</f>
        <v>2020</v>
      </c>
      <c r="AA34" s="64" t="str">
        <f>AA16</f>
        <v>2021</v>
      </c>
      <c r="AB34" s="64" t="str">
        <f>AB16</f>
        <v>2022</v>
      </c>
      <c r="AC34" s="64" t="str">
        <f>AC16</f>
        <v>2023</v>
      </c>
      <c r="AD34" s="64" t="str">
        <f>AD16</f>
        <v>2024</v>
      </c>
    </row>
    <row r="35" spans="1:30" ht="15" customHeight="1" x14ac:dyDescent="0.2">
      <c r="A35" s="54"/>
      <c r="B35" s="7"/>
      <c r="C35" s="7"/>
      <c r="D35" s="15" t="s">
        <v>66</v>
      </c>
      <c r="E35" s="11"/>
      <c r="F35" s="139" t="s">
        <v>69</v>
      </c>
      <c r="G35" s="13"/>
      <c r="H35" s="20" t="s">
        <v>63</v>
      </c>
      <c r="I35" s="48">
        <v>2500</v>
      </c>
      <c r="J35" s="27"/>
      <c r="K35" s="46">
        <v>2612</v>
      </c>
      <c r="L35" s="48">
        <v>2300</v>
      </c>
      <c r="M35" s="27"/>
      <c r="N35" s="46">
        <v>2402</v>
      </c>
      <c r="O35" s="48">
        <v>2200</v>
      </c>
      <c r="P35" s="27"/>
      <c r="Q35" s="46">
        <v>2235</v>
      </c>
      <c r="R35" s="48">
        <v>2100</v>
      </c>
      <c r="S35" s="27"/>
      <c r="T35" s="46">
        <v>2043</v>
      </c>
      <c r="U35" s="48">
        <v>2000</v>
      </c>
      <c r="V35" s="27"/>
      <c r="W35" s="46">
        <v>2011</v>
      </c>
      <c r="X35" s="7"/>
      <c r="Y35" s="64" t="s">
        <v>110</v>
      </c>
      <c r="Z35" s="66">
        <f>K35</f>
        <v>2612</v>
      </c>
      <c r="AA35" s="66">
        <f>N35</f>
        <v>2402</v>
      </c>
      <c r="AB35" s="66">
        <f>Q35</f>
        <v>2235</v>
      </c>
      <c r="AC35" s="66">
        <f>T35</f>
        <v>2043</v>
      </c>
      <c r="AD35" s="66">
        <f>W35</f>
        <v>2011</v>
      </c>
    </row>
    <row r="36" spans="1:30" ht="15" customHeight="1" x14ac:dyDescent="0.2">
      <c r="A36" s="54"/>
      <c r="B36" s="7"/>
      <c r="C36" s="7"/>
      <c r="D36" s="15" t="s">
        <v>67</v>
      </c>
      <c r="E36" s="11"/>
      <c r="F36" s="139" t="s">
        <v>61</v>
      </c>
      <c r="G36" s="13" t="s">
        <v>72</v>
      </c>
      <c r="H36" s="20" t="s">
        <v>64</v>
      </c>
      <c r="I36" s="45">
        <f>IFERROR(I20/I34*1000,0)</f>
        <v>4000</v>
      </c>
      <c r="J36" s="27"/>
      <c r="K36" s="53">
        <f>IFERROR(K20/K34*1000,0)</f>
        <v>4172.3313487412688</v>
      </c>
      <c r="L36" s="45">
        <f>IFERROR(L20/L34*1000,0)</f>
        <v>5176.4705882352946</v>
      </c>
      <c r="M36" s="27"/>
      <c r="N36" s="53">
        <f>IFERROR(N20/N34*1000,0)</f>
        <v>4968.0821537607553</v>
      </c>
      <c r="O36" s="45">
        <f>IFERROR(O20/O34*1000,0)</f>
        <v>5232.4324324324325</v>
      </c>
      <c r="P36" s="27"/>
      <c r="Q36" s="53">
        <f>IFERROR(Q20/Q34*1000,0)</f>
        <v>5209.4240837696334</v>
      </c>
      <c r="R36" s="45">
        <f>IFERROR(R20/R34*1000,0)</f>
        <v>6080</v>
      </c>
      <c r="S36" s="27"/>
      <c r="T36" s="53">
        <f>IFERROR(T20/T34*1000,0)</f>
        <v>6163.1740051801271</v>
      </c>
      <c r="U36" s="45">
        <f>IFERROR(U20/U34*1000,0)</f>
        <v>6313.5135135135142</v>
      </c>
      <c r="V36" s="27"/>
      <c r="W36" s="53">
        <f>IFERROR(W20/W34*1000,0)</f>
        <v>6322.124675611507</v>
      </c>
      <c r="X36" s="7"/>
      <c r="Y36" s="64"/>
      <c r="Z36" s="64" t="str">
        <f>Z34</f>
        <v>2020</v>
      </c>
      <c r="AA36" s="64" t="str">
        <f t="shared" ref="AA36:AD36" si="0">AA34</f>
        <v>2021</v>
      </c>
      <c r="AB36" s="64" t="str">
        <f t="shared" si="0"/>
        <v>2022</v>
      </c>
      <c r="AC36" s="64" t="str">
        <f t="shared" si="0"/>
        <v>2023</v>
      </c>
      <c r="AD36" s="64" t="str">
        <f t="shared" si="0"/>
        <v>2024</v>
      </c>
    </row>
    <row r="37" spans="1:30" ht="15" customHeight="1" thickBot="1" x14ac:dyDescent="0.25">
      <c r="A37" s="54"/>
      <c r="B37" s="7"/>
      <c r="C37" s="7"/>
      <c r="D37" s="15" t="s">
        <v>68</v>
      </c>
      <c r="E37" s="12"/>
      <c r="F37" s="139" t="s">
        <v>70</v>
      </c>
      <c r="G37" s="13" t="s">
        <v>71</v>
      </c>
      <c r="H37" s="20" t="s">
        <v>64</v>
      </c>
      <c r="I37" s="132">
        <v>3500000</v>
      </c>
      <c r="J37" s="133"/>
      <c r="K37" s="134">
        <v>3612000</v>
      </c>
      <c r="L37" s="132">
        <v>3600000</v>
      </c>
      <c r="M37" s="133"/>
      <c r="N37" s="134">
        <v>3722000</v>
      </c>
      <c r="O37" s="132">
        <v>3800000</v>
      </c>
      <c r="P37" s="133"/>
      <c r="Q37" s="134">
        <v>3854000</v>
      </c>
      <c r="R37" s="132">
        <v>4000000</v>
      </c>
      <c r="S37" s="133"/>
      <c r="T37" s="134">
        <v>3966000</v>
      </c>
      <c r="U37" s="132">
        <v>4200000</v>
      </c>
      <c r="V37" s="133"/>
      <c r="W37" s="134">
        <v>4110000</v>
      </c>
      <c r="X37" s="7"/>
      <c r="Y37" s="64" t="s">
        <v>111</v>
      </c>
      <c r="Z37" s="66">
        <f>K36</f>
        <v>4172.3313487412688</v>
      </c>
      <c r="AA37" s="66">
        <f>N36</f>
        <v>4968.0821537607553</v>
      </c>
      <c r="AB37" s="66">
        <f>Q36</f>
        <v>5209.4240837696334</v>
      </c>
      <c r="AC37" s="66">
        <f>T36</f>
        <v>6163.1740051801271</v>
      </c>
      <c r="AD37" s="66">
        <f>W36</f>
        <v>6322.124675611507</v>
      </c>
    </row>
    <row r="38" spans="1:30" ht="6.6" customHeight="1" x14ac:dyDescent="0.2">
      <c r="A38" s="7"/>
      <c r="B38" s="7"/>
      <c r="C38" s="7"/>
      <c r="D38" s="15"/>
      <c r="E38" s="7"/>
      <c r="F38" s="7"/>
      <c r="G38" s="7"/>
      <c r="H38" s="7"/>
      <c r="I38" s="19"/>
      <c r="J38" s="19"/>
      <c r="K38" s="19"/>
      <c r="L38" s="19"/>
      <c r="M38" s="19"/>
      <c r="N38" s="19"/>
      <c r="O38" s="19"/>
      <c r="P38" s="19"/>
      <c r="Q38" s="19"/>
      <c r="R38" s="19"/>
      <c r="S38" s="19"/>
      <c r="T38" s="19"/>
      <c r="U38" s="19"/>
      <c r="V38" s="19"/>
      <c r="W38" s="19"/>
      <c r="X38" s="7"/>
      <c r="Y38" s="64"/>
      <c r="Z38" s="64"/>
      <c r="AA38" s="64"/>
      <c r="AB38" s="64"/>
      <c r="AC38" s="64"/>
      <c r="AD38" s="64"/>
    </row>
    <row r="39" spans="1:30" ht="13.8" customHeight="1" x14ac:dyDescent="0.2">
      <c r="A39" s="31"/>
      <c r="B39" s="62" t="s">
        <v>102</v>
      </c>
      <c r="C39" s="57" t="s">
        <v>108</v>
      </c>
      <c r="D39" s="61"/>
      <c r="E39" s="56"/>
      <c r="F39" s="56"/>
      <c r="G39" s="56"/>
      <c r="H39" s="7"/>
      <c r="I39" s="19"/>
      <c r="J39" s="19"/>
      <c r="K39" s="19"/>
      <c r="L39" s="19"/>
      <c r="M39" s="19"/>
      <c r="N39" s="19"/>
      <c r="O39" s="19"/>
      <c r="P39" s="19"/>
      <c r="Q39" s="19"/>
      <c r="R39" s="19"/>
      <c r="S39" s="19"/>
      <c r="T39" s="19"/>
      <c r="U39" s="19"/>
      <c r="V39" s="19"/>
      <c r="W39" s="19"/>
      <c r="X39" s="7"/>
    </row>
    <row r="40" spans="1:30" ht="13.8" customHeight="1" x14ac:dyDescent="0.2">
      <c r="A40" s="31"/>
      <c r="B40" s="152" t="s">
        <v>255</v>
      </c>
      <c r="C40" s="153"/>
      <c r="D40" s="153"/>
      <c r="E40" s="153"/>
      <c r="F40" s="153"/>
      <c r="G40" s="154"/>
      <c r="H40" s="7"/>
      <c r="I40" s="19"/>
      <c r="J40" s="19"/>
      <c r="K40" s="19"/>
      <c r="L40" s="19"/>
      <c r="M40" s="19"/>
      <c r="N40" s="19"/>
      <c r="O40" s="19"/>
      <c r="P40" s="19"/>
      <c r="Q40" s="19"/>
      <c r="R40" s="19"/>
      <c r="S40" s="19"/>
      <c r="T40" s="19"/>
      <c r="U40" s="19"/>
      <c r="V40" s="19"/>
      <c r="W40" s="19"/>
      <c r="X40" s="7"/>
    </row>
    <row r="41" spans="1:30" ht="13.8" customHeight="1" x14ac:dyDescent="0.2">
      <c r="A41" s="31"/>
      <c r="B41" s="155"/>
      <c r="C41" s="156"/>
      <c r="D41" s="156"/>
      <c r="E41" s="156"/>
      <c r="F41" s="156"/>
      <c r="G41" s="157"/>
      <c r="H41" s="7"/>
      <c r="I41" s="19"/>
      <c r="J41" s="19"/>
      <c r="K41" s="19"/>
      <c r="L41" s="19"/>
      <c r="M41" s="19"/>
      <c r="N41" s="19"/>
      <c r="O41" s="19"/>
      <c r="P41" s="19"/>
      <c r="Q41" s="19"/>
      <c r="R41" s="19"/>
      <c r="S41" s="19"/>
      <c r="T41" s="19"/>
      <c r="U41" s="19"/>
      <c r="V41" s="19"/>
      <c r="W41" s="19"/>
      <c r="X41" s="7"/>
    </row>
    <row r="42" spans="1:30" ht="13.8" customHeight="1" x14ac:dyDescent="0.2">
      <c r="A42" s="31"/>
      <c r="B42" s="63" t="s">
        <v>103</v>
      </c>
      <c r="C42" s="57" t="s">
        <v>109</v>
      </c>
      <c r="D42" s="61"/>
      <c r="E42" s="56"/>
      <c r="F42" s="56"/>
      <c r="G42" s="56"/>
      <c r="H42" s="7"/>
      <c r="I42" s="19"/>
      <c r="J42" s="19"/>
      <c r="K42" s="19"/>
      <c r="L42" s="19"/>
      <c r="M42" s="19"/>
      <c r="N42" s="19"/>
      <c r="O42" s="19"/>
      <c r="P42" s="19"/>
      <c r="Q42" s="19"/>
      <c r="R42" s="19"/>
      <c r="S42" s="19"/>
      <c r="T42" s="19"/>
      <c r="U42" s="19"/>
      <c r="V42" s="19"/>
      <c r="W42" s="19"/>
      <c r="X42" s="7"/>
    </row>
    <row r="43" spans="1:30" ht="13.8" customHeight="1" x14ac:dyDescent="0.2">
      <c r="A43" s="31"/>
      <c r="B43" s="9" t="s">
        <v>98</v>
      </c>
      <c r="C43" s="147" t="s">
        <v>256</v>
      </c>
      <c r="D43" s="147"/>
      <c r="E43" s="147"/>
      <c r="F43" s="147"/>
      <c r="G43" s="147"/>
      <c r="H43" s="7"/>
      <c r="I43" s="19"/>
      <c r="J43" s="19"/>
      <c r="K43" s="19"/>
      <c r="L43" s="19"/>
      <c r="M43" s="19"/>
      <c r="N43" s="19"/>
      <c r="O43" s="19"/>
      <c r="P43" s="19"/>
      <c r="Q43" s="19"/>
      <c r="R43" s="19"/>
      <c r="S43" s="19"/>
      <c r="T43" s="19"/>
      <c r="U43" s="19"/>
      <c r="V43" s="19"/>
      <c r="W43" s="19"/>
      <c r="X43" s="7"/>
    </row>
    <row r="44" spans="1:30" ht="13.8" customHeight="1" x14ac:dyDescent="0.2">
      <c r="A44" s="31"/>
      <c r="B44" s="140" t="s">
        <v>99</v>
      </c>
      <c r="C44" s="147" t="s">
        <v>257</v>
      </c>
      <c r="D44" s="147"/>
      <c r="E44" s="147"/>
      <c r="F44" s="147"/>
      <c r="G44" s="147"/>
      <c r="H44" s="7"/>
      <c r="I44" s="19"/>
      <c r="J44" s="19"/>
      <c r="K44" s="19"/>
      <c r="L44" s="19"/>
      <c r="M44" s="19"/>
      <c r="N44" s="19"/>
      <c r="O44" s="19"/>
      <c r="P44" s="19"/>
      <c r="Q44" s="19"/>
      <c r="R44" s="19"/>
      <c r="S44" s="19"/>
      <c r="T44" s="19"/>
      <c r="U44" s="19"/>
      <c r="V44" s="19"/>
      <c r="W44" s="19"/>
      <c r="X44" s="7"/>
    </row>
    <row r="45" spans="1:30" ht="13.8" customHeight="1" x14ac:dyDescent="0.2">
      <c r="A45" s="31"/>
      <c r="B45" s="140" t="s">
        <v>104</v>
      </c>
      <c r="C45" s="147" t="s">
        <v>258</v>
      </c>
      <c r="D45" s="147"/>
      <c r="E45" s="147"/>
      <c r="F45" s="147"/>
      <c r="G45" s="147"/>
      <c r="H45" s="7"/>
      <c r="I45" s="19"/>
      <c r="J45" s="19"/>
      <c r="K45" s="19"/>
      <c r="L45" s="19"/>
      <c r="M45" s="19"/>
      <c r="N45" s="19"/>
      <c r="O45" s="19"/>
      <c r="P45" s="19"/>
      <c r="Q45" s="19"/>
      <c r="R45" s="19"/>
      <c r="S45" s="19"/>
      <c r="T45" s="19"/>
      <c r="U45" s="19"/>
      <c r="V45" s="19"/>
      <c r="W45" s="19"/>
      <c r="X45" s="7"/>
    </row>
    <row r="46" spans="1:30" ht="13.8" customHeight="1" x14ac:dyDescent="0.2">
      <c r="A46" s="31"/>
      <c r="B46" s="140" t="s">
        <v>105</v>
      </c>
      <c r="C46" s="147" t="s">
        <v>259</v>
      </c>
      <c r="D46" s="147"/>
      <c r="E46" s="147"/>
      <c r="F46" s="147"/>
      <c r="G46" s="147"/>
      <c r="H46" s="7"/>
      <c r="I46" s="19"/>
      <c r="J46" s="19"/>
      <c r="K46" s="19"/>
      <c r="L46" s="19"/>
      <c r="M46" s="19"/>
      <c r="N46" s="19"/>
      <c r="O46" s="19"/>
      <c r="P46" s="19"/>
      <c r="Q46" s="19"/>
      <c r="R46" s="19"/>
      <c r="S46" s="19"/>
      <c r="T46" s="19"/>
      <c r="U46" s="19"/>
      <c r="V46" s="19"/>
      <c r="W46" s="19"/>
      <c r="X46" s="7"/>
    </row>
    <row r="47" spans="1:30" ht="13.8" customHeight="1" x14ac:dyDescent="0.2">
      <c r="A47" s="31"/>
      <c r="B47" s="140" t="s">
        <v>106</v>
      </c>
      <c r="C47" s="147" t="s">
        <v>260</v>
      </c>
      <c r="D47" s="147"/>
      <c r="E47" s="147"/>
      <c r="F47" s="147"/>
      <c r="G47" s="147"/>
      <c r="H47" s="7"/>
      <c r="I47" s="19"/>
      <c r="J47" s="19"/>
      <c r="K47" s="19"/>
      <c r="L47" s="19"/>
      <c r="M47" s="19"/>
      <c r="N47" s="19"/>
      <c r="O47" s="19"/>
      <c r="P47" s="19"/>
      <c r="Q47" s="19"/>
      <c r="R47" s="19"/>
      <c r="S47" s="19"/>
      <c r="T47" s="19"/>
      <c r="U47" s="19"/>
      <c r="V47" s="19"/>
      <c r="W47" s="19"/>
      <c r="X47" s="7"/>
    </row>
    <row r="48" spans="1:30" ht="13.8" customHeight="1" x14ac:dyDescent="0.2">
      <c r="A48" s="31"/>
      <c r="B48" s="140" t="s">
        <v>107</v>
      </c>
      <c r="C48" s="147" t="s">
        <v>261</v>
      </c>
      <c r="D48" s="147"/>
      <c r="E48" s="147"/>
      <c r="F48" s="147"/>
      <c r="G48" s="147"/>
      <c r="H48" s="7"/>
      <c r="I48" s="19"/>
      <c r="J48" s="19"/>
      <c r="K48" s="19"/>
      <c r="L48" s="19"/>
      <c r="M48" s="19"/>
      <c r="N48" s="19"/>
      <c r="O48" s="19"/>
      <c r="P48" s="19"/>
      <c r="Q48" s="19"/>
      <c r="R48" s="19"/>
      <c r="S48" s="19"/>
      <c r="T48" s="19"/>
      <c r="U48" s="19"/>
      <c r="V48" s="19"/>
      <c r="W48" s="19"/>
      <c r="X48" s="7"/>
    </row>
    <row r="49" spans="1:24" ht="13.8" customHeight="1" x14ac:dyDescent="0.2">
      <c r="A49" s="31"/>
      <c r="B49" s="140" t="s">
        <v>101</v>
      </c>
      <c r="C49" s="147" t="s">
        <v>262</v>
      </c>
      <c r="D49" s="147"/>
      <c r="E49" s="147"/>
      <c r="F49" s="147"/>
      <c r="G49" s="147"/>
      <c r="H49" s="7"/>
      <c r="I49" s="19"/>
      <c r="J49" s="19"/>
      <c r="K49" s="19"/>
      <c r="L49" s="19"/>
      <c r="M49" s="19"/>
      <c r="N49" s="19"/>
      <c r="O49" s="19"/>
      <c r="P49" s="19"/>
      <c r="Q49" s="19"/>
      <c r="R49" s="19"/>
      <c r="S49" s="19"/>
      <c r="T49" s="19"/>
      <c r="U49" s="19"/>
      <c r="V49" s="19"/>
      <c r="W49" s="19"/>
      <c r="X49" s="7"/>
    </row>
    <row r="50" spans="1:24" ht="15" customHeight="1" x14ac:dyDescent="0.2">
      <c r="A50" s="7"/>
      <c r="B50" s="7"/>
      <c r="C50" s="7"/>
      <c r="D50" s="15"/>
      <c r="E50" s="7"/>
      <c r="F50" s="7"/>
      <c r="G50" s="7"/>
      <c r="H50" s="7"/>
      <c r="I50" s="7"/>
      <c r="J50" s="7"/>
      <c r="K50" s="7"/>
      <c r="L50" s="7"/>
      <c r="M50" s="7"/>
      <c r="N50" s="7"/>
      <c r="O50" s="7"/>
      <c r="P50" s="7"/>
      <c r="Q50" s="7"/>
      <c r="R50" s="7"/>
      <c r="S50" s="7"/>
      <c r="T50" s="7"/>
      <c r="U50" s="7"/>
      <c r="V50" s="7"/>
      <c r="W50" s="7"/>
      <c r="X50" s="7"/>
    </row>
    <row r="51" spans="1:24" ht="15" customHeight="1" x14ac:dyDescent="0.2">
      <c r="A51" s="7"/>
      <c r="B51" s="7"/>
      <c r="C51" s="7"/>
      <c r="D51" s="15"/>
      <c r="E51" s="7"/>
      <c r="F51" s="7"/>
      <c r="G51" s="7"/>
      <c r="H51" s="7"/>
      <c r="I51" s="7"/>
      <c r="J51" s="7"/>
      <c r="K51" s="7"/>
      <c r="L51" s="7"/>
      <c r="M51" s="7"/>
      <c r="N51" s="7"/>
      <c r="O51" s="7"/>
      <c r="P51" s="7"/>
      <c r="Q51" s="7"/>
      <c r="R51" s="7"/>
      <c r="S51" s="7"/>
      <c r="T51" s="7"/>
      <c r="U51" s="7"/>
      <c r="V51" s="7"/>
      <c r="W51" s="7"/>
      <c r="X51" s="7"/>
    </row>
  </sheetData>
  <mergeCells count="16">
    <mergeCell ref="U16:W16"/>
    <mergeCell ref="O1:R1"/>
    <mergeCell ref="H1:L1"/>
    <mergeCell ref="B40:G41"/>
    <mergeCell ref="C43:G43"/>
    <mergeCell ref="B16:C16"/>
    <mergeCell ref="I16:K16"/>
    <mergeCell ref="L16:N16"/>
    <mergeCell ref="O16:Q16"/>
    <mergeCell ref="R16:T16"/>
    <mergeCell ref="C49:G49"/>
    <mergeCell ref="C44:G44"/>
    <mergeCell ref="C45:G45"/>
    <mergeCell ref="C46:G46"/>
    <mergeCell ref="C47:G47"/>
    <mergeCell ref="C48:G48"/>
  </mergeCells>
  <phoneticPr fontId="4"/>
  <pageMargins left="0.7" right="0.7" top="0.75" bottom="0.75" header="0.3" footer="0.3"/>
  <pageSetup paperSize="9" orientation="landscape" horizontalDpi="300" verticalDpi="300" r:id="rId1"/>
  <ignoredErrors>
    <ignoredError sqref="J20 M20 P20 S20 V20"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AA978-F565-4293-B73E-4A72872F5E15}">
  <dimension ref="A1:AD51"/>
  <sheetViews>
    <sheetView zoomScaleNormal="100" workbookViewId="0">
      <selection activeCell="A51" sqref="A51"/>
    </sheetView>
  </sheetViews>
  <sheetFormatPr defaultColWidth="8.6640625" defaultRowHeight="15" customHeight="1" x14ac:dyDescent="0.2"/>
  <cols>
    <col min="1" max="1" width="3.6640625" style="1" customWidth="1"/>
    <col min="2" max="3" width="8.6640625" style="1"/>
    <col min="4" max="4" width="2.6640625" style="2" customWidth="1"/>
    <col min="5" max="5" width="3.6640625" style="1" customWidth="1"/>
    <col min="6" max="6" width="8.6640625" style="1"/>
    <col min="7" max="7" width="7.6640625" style="1" customWidth="1"/>
    <col min="8" max="8" width="3.6640625" style="1" customWidth="1"/>
    <col min="9" max="9" width="6.6640625" style="1" customWidth="1"/>
    <col min="10" max="10" width="3.6640625" style="1" customWidth="1"/>
    <col min="11" max="12" width="6.6640625" style="1" customWidth="1"/>
    <col min="13" max="13" width="3.6640625" style="1" customWidth="1"/>
    <col min="14" max="15" width="6.6640625" style="1" customWidth="1"/>
    <col min="16" max="16" width="3.6640625" style="1" customWidth="1"/>
    <col min="17" max="18" width="6.6640625" style="1" customWidth="1"/>
    <col min="19" max="19" width="3.6640625" style="1" customWidth="1"/>
    <col min="20" max="21" width="6.6640625" style="1" customWidth="1"/>
    <col min="22" max="22" width="3.6640625" style="1" customWidth="1"/>
    <col min="23" max="23" width="6.6640625" style="1" customWidth="1"/>
    <col min="24" max="24" width="3.6640625" style="1" customWidth="1"/>
    <col min="25" max="16384" width="8.6640625" style="1"/>
  </cols>
  <sheetData>
    <row r="1" spans="1:30" ht="15" customHeight="1" x14ac:dyDescent="0.2">
      <c r="A1" s="32" t="s">
        <v>10</v>
      </c>
      <c r="B1" s="33"/>
      <c r="C1" s="33"/>
      <c r="D1" s="34"/>
      <c r="E1" s="33"/>
      <c r="F1" s="33"/>
      <c r="G1" s="35"/>
      <c r="H1" s="151"/>
      <c r="I1" s="151"/>
      <c r="J1" s="151"/>
      <c r="K1" s="151"/>
      <c r="L1" s="151"/>
      <c r="M1" s="33"/>
      <c r="N1" s="35"/>
      <c r="O1" s="151"/>
      <c r="P1" s="151"/>
      <c r="Q1" s="151"/>
      <c r="R1" s="151"/>
      <c r="S1" s="33"/>
      <c r="T1" s="33"/>
      <c r="U1" s="33"/>
      <c r="V1" s="33"/>
      <c r="W1" s="36" t="s">
        <v>59</v>
      </c>
      <c r="X1" s="14"/>
    </row>
    <row r="2" spans="1:30" ht="7.8" customHeight="1" x14ac:dyDescent="0.2">
      <c r="A2" s="67"/>
      <c r="B2" s="67"/>
      <c r="C2" s="67"/>
      <c r="D2" s="68"/>
      <c r="E2" s="67"/>
      <c r="F2" s="67"/>
      <c r="G2" s="67"/>
      <c r="H2" s="67"/>
      <c r="I2" s="67"/>
      <c r="J2" s="67"/>
      <c r="K2" s="67"/>
      <c r="L2" s="67"/>
      <c r="M2" s="67"/>
      <c r="N2" s="67"/>
      <c r="O2" s="67"/>
      <c r="P2" s="67"/>
      <c r="Q2" s="67"/>
      <c r="R2" s="67"/>
      <c r="S2" s="67"/>
      <c r="T2" s="67"/>
      <c r="U2" s="67"/>
      <c r="V2" s="67"/>
      <c r="W2" s="67"/>
      <c r="X2" s="14"/>
    </row>
    <row r="3" spans="1:30" ht="15" customHeight="1" x14ac:dyDescent="0.2">
      <c r="A3" s="67"/>
      <c r="B3" s="67" t="s">
        <v>83</v>
      </c>
      <c r="C3" s="67"/>
      <c r="D3" s="68"/>
      <c r="E3" s="67"/>
      <c r="F3" s="67"/>
      <c r="G3" s="67"/>
      <c r="H3" s="67"/>
      <c r="I3" s="67"/>
      <c r="J3" s="67"/>
      <c r="K3" s="67"/>
      <c r="L3" s="67"/>
      <c r="M3" s="67"/>
      <c r="N3" s="67"/>
      <c r="O3" s="67"/>
      <c r="P3" s="67"/>
      <c r="Q3" s="67"/>
      <c r="R3" s="67"/>
      <c r="S3" s="67"/>
      <c r="T3" s="67"/>
      <c r="U3" s="67"/>
      <c r="V3" s="67"/>
      <c r="W3" s="67"/>
      <c r="X3" s="14"/>
    </row>
    <row r="4" spans="1:30" ht="15" customHeight="1" x14ac:dyDescent="0.2">
      <c r="A4" s="67"/>
      <c r="B4" s="67"/>
      <c r="C4" s="67"/>
      <c r="D4" s="68"/>
      <c r="E4" s="67"/>
      <c r="F4" s="67"/>
      <c r="G4" s="67"/>
      <c r="H4" s="67"/>
      <c r="I4" s="67"/>
      <c r="J4" s="67"/>
      <c r="K4" s="67"/>
      <c r="L4" s="67"/>
      <c r="M4" s="67"/>
      <c r="N4" s="67"/>
      <c r="O4" s="67"/>
      <c r="P4" s="67"/>
      <c r="Q4" s="67"/>
      <c r="R4" s="67"/>
      <c r="S4" s="67"/>
      <c r="T4" s="67"/>
      <c r="U4" s="67"/>
      <c r="V4" s="67"/>
      <c r="W4" s="67"/>
      <c r="X4" s="14"/>
    </row>
    <row r="5" spans="1:30" ht="15" customHeight="1" thickBot="1" x14ac:dyDescent="0.25">
      <c r="A5" s="67"/>
      <c r="B5" s="67"/>
      <c r="C5" s="67"/>
      <c r="D5" s="68"/>
      <c r="E5" s="67"/>
      <c r="F5" s="67"/>
      <c r="G5" s="69" t="s">
        <v>77</v>
      </c>
      <c r="H5" s="67"/>
      <c r="I5" s="67"/>
      <c r="J5" s="67"/>
      <c r="K5" s="67"/>
      <c r="L5" s="67"/>
      <c r="M5" s="67"/>
      <c r="N5" s="67"/>
      <c r="O5" s="67"/>
      <c r="P5" s="67"/>
      <c r="Q5" s="67"/>
      <c r="R5" s="67"/>
      <c r="S5" s="67"/>
      <c r="T5" s="67"/>
      <c r="U5" s="67"/>
      <c r="V5" s="67"/>
      <c r="W5" s="67"/>
      <c r="X5" s="14"/>
    </row>
    <row r="6" spans="1:30" ht="15" customHeight="1" thickBot="1" x14ac:dyDescent="0.25">
      <c r="A6" s="67"/>
      <c r="B6" s="67"/>
      <c r="C6" s="67"/>
      <c r="D6" s="68"/>
      <c r="E6" s="67"/>
      <c r="F6" s="135" t="s">
        <v>84</v>
      </c>
      <c r="G6" s="59" t="s">
        <v>95</v>
      </c>
      <c r="H6" s="28"/>
      <c r="I6" s="28"/>
      <c r="J6" s="29"/>
      <c r="K6" s="67"/>
      <c r="L6" s="67"/>
      <c r="M6" s="67"/>
      <c r="N6" s="67"/>
      <c r="O6" s="67"/>
      <c r="P6" s="67"/>
      <c r="Q6" s="67"/>
      <c r="R6" s="67"/>
      <c r="S6" s="67"/>
      <c r="T6" s="67"/>
      <c r="U6" s="67"/>
      <c r="V6" s="67"/>
      <c r="W6" s="67"/>
      <c r="X6" s="14"/>
    </row>
    <row r="7" spans="1:30" ht="15" customHeight="1" thickBot="1" x14ac:dyDescent="0.25">
      <c r="A7" s="67"/>
      <c r="B7" s="67"/>
      <c r="C7" s="67"/>
      <c r="D7" s="68"/>
      <c r="E7" s="67"/>
      <c r="F7" s="136" t="s">
        <v>85</v>
      </c>
      <c r="G7" s="75" t="s">
        <v>96</v>
      </c>
      <c r="H7" s="28"/>
      <c r="I7" s="28"/>
      <c r="J7" s="29"/>
      <c r="K7" s="67"/>
      <c r="L7" s="67"/>
      <c r="M7" s="67"/>
      <c r="N7" s="67"/>
      <c r="O7" s="67"/>
      <c r="P7" s="67"/>
      <c r="Q7" s="67"/>
      <c r="R7" s="67"/>
      <c r="S7" s="67"/>
      <c r="T7" s="67"/>
      <c r="U7" s="67"/>
      <c r="V7" s="67"/>
      <c r="W7" s="67"/>
      <c r="X7" s="14"/>
    </row>
    <row r="8" spans="1:30" ht="15" customHeight="1" thickBot="1" x14ac:dyDescent="0.25">
      <c r="A8" s="67"/>
      <c r="B8" s="67"/>
      <c r="C8" s="67"/>
      <c r="D8" s="68"/>
      <c r="E8" s="67"/>
      <c r="F8" s="136" t="s">
        <v>87</v>
      </c>
      <c r="G8" s="76">
        <v>2020</v>
      </c>
      <c r="H8" s="71" t="s">
        <v>86</v>
      </c>
      <c r="I8" s="72"/>
      <c r="J8" s="72"/>
      <c r="K8" s="67"/>
      <c r="L8" s="67"/>
      <c r="M8" s="67"/>
      <c r="N8" s="67"/>
      <c r="O8" s="67"/>
      <c r="P8" s="67"/>
      <c r="Q8" s="67"/>
      <c r="R8" s="67"/>
      <c r="S8" s="67"/>
      <c r="T8" s="67"/>
      <c r="U8" s="67"/>
      <c r="V8" s="67"/>
      <c r="W8" s="67"/>
      <c r="X8" s="14"/>
    </row>
    <row r="9" spans="1:30" ht="15" customHeight="1" thickBot="1" x14ac:dyDescent="0.25">
      <c r="A9" s="67"/>
      <c r="B9" s="67"/>
      <c r="C9" s="67"/>
      <c r="D9" s="68"/>
      <c r="E9" s="67"/>
      <c r="F9" s="136" t="s">
        <v>94</v>
      </c>
      <c r="G9" s="37">
        <v>100000</v>
      </c>
      <c r="H9" s="73" t="s">
        <v>7</v>
      </c>
      <c r="I9" s="67"/>
      <c r="J9" s="67"/>
      <c r="K9" s="67"/>
      <c r="L9" s="67"/>
      <c r="M9" s="67"/>
      <c r="N9" s="67"/>
      <c r="O9" s="67"/>
      <c r="P9" s="67"/>
      <c r="Q9" s="67"/>
      <c r="R9" s="67"/>
      <c r="S9" s="67"/>
      <c r="T9" s="67"/>
      <c r="U9" s="67"/>
      <c r="V9" s="67"/>
      <c r="W9" s="67"/>
      <c r="X9" s="14"/>
    </row>
    <row r="10" spans="1:30" ht="15" customHeight="1" thickBot="1" x14ac:dyDescent="0.25">
      <c r="A10" s="67"/>
      <c r="B10" s="67"/>
      <c r="C10" s="67"/>
      <c r="D10" s="68"/>
      <c r="E10" s="67"/>
      <c r="F10" s="136" t="s">
        <v>74</v>
      </c>
      <c r="G10" s="30">
        <v>1.1000000000000001</v>
      </c>
      <c r="H10" s="54" t="s">
        <v>80</v>
      </c>
      <c r="I10" s="67"/>
      <c r="J10" s="67"/>
      <c r="K10" s="67"/>
      <c r="L10" s="67"/>
      <c r="M10" s="67"/>
      <c r="N10" s="67"/>
      <c r="O10" s="67"/>
      <c r="P10" s="67"/>
      <c r="Q10" s="67"/>
      <c r="R10" s="67"/>
      <c r="S10" s="67"/>
      <c r="T10" s="67"/>
      <c r="U10" s="67"/>
      <c r="V10" s="67"/>
      <c r="W10" s="67"/>
      <c r="X10" s="14"/>
    </row>
    <row r="11" spans="1:30" ht="15" customHeight="1" thickBot="1" x14ac:dyDescent="0.25">
      <c r="A11" s="67"/>
      <c r="B11" s="67"/>
      <c r="C11" s="67"/>
      <c r="D11" s="68"/>
      <c r="E11" s="67"/>
      <c r="F11" s="136" t="s">
        <v>79</v>
      </c>
      <c r="G11" s="17">
        <v>0.2</v>
      </c>
      <c r="H11" s="73"/>
      <c r="I11" s="67"/>
      <c r="J11" s="67"/>
      <c r="K11" s="67"/>
      <c r="L11" s="67"/>
      <c r="M11" s="67"/>
      <c r="N11" s="67"/>
      <c r="O11" s="67"/>
      <c r="P11" s="67"/>
      <c r="Q11" s="67"/>
      <c r="R11" s="67"/>
      <c r="S11" s="67"/>
      <c r="T11" s="67"/>
      <c r="U11" s="67"/>
      <c r="V11" s="67"/>
      <c r="W11" s="67"/>
      <c r="X11" s="14"/>
    </row>
    <row r="12" spans="1:30" ht="15" customHeight="1" thickBot="1" x14ac:dyDescent="0.25">
      <c r="A12" s="67"/>
      <c r="B12" s="67"/>
      <c r="C12" s="67"/>
      <c r="D12" s="68"/>
      <c r="E12" s="67"/>
      <c r="F12" s="136" t="s">
        <v>76</v>
      </c>
      <c r="G12" s="17">
        <v>0.1</v>
      </c>
      <c r="H12" s="73"/>
      <c r="I12" s="67"/>
      <c r="J12" s="67"/>
      <c r="K12" s="67"/>
      <c r="L12" s="67"/>
      <c r="M12" s="67"/>
      <c r="N12" s="67"/>
      <c r="O12" s="67"/>
      <c r="P12" s="67"/>
      <c r="Q12" s="67"/>
      <c r="R12" s="67"/>
      <c r="S12" s="67"/>
      <c r="T12" s="67"/>
      <c r="U12" s="67"/>
      <c r="V12" s="67"/>
      <c r="W12" s="67"/>
      <c r="X12" s="14"/>
    </row>
    <row r="13" spans="1:30" ht="15" customHeight="1" x14ac:dyDescent="0.2">
      <c r="A13" s="67"/>
      <c r="B13" s="67" t="s">
        <v>91</v>
      </c>
      <c r="C13" s="67"/>
      <c r="D13" s="68"/>
      <c r="E13" s="67"/>
      <c r="F13" s="70"/>
      <c r="G13" s="67"/>
      <c r="H13" s="67"/>
      <c r="I13" s="77" t="s">
        <v>97</v>
      </c>
      <c r="J13" s="67"/>
      <c r="K13" s="67"/>
      <c r="L13" s="67"/>
      <c r="M13" s="67"/>
      <c r="N13" s="67"/>
      <c r="O13" s="67"/>
      <c r="P13" s="67"/>
      <c r="Q13" s="77" t="s">
        <v>78</v>
      </c>
      <c r="R13" s="67"/>
      <c r="S13" s="67"/>
      <c r="T13" s="67"/>
      <c r="U13" s="67"/>
      <c r="V13" s="67"/>
      <c r="W13" s="67"/>
      <c r="X13" s="14"/>
    </row>
    <row r="14" spans="1:30" ht="15" customHeight="1" x14ac:dyDescent="0.2">
      <c r="A14" s="67"/>
      <c r="B14" s="67" t="s">
        <v>92</v>
      </c>
      <c r="C14" s="67"/>
      <c r="D14" s="67"/>
      <c r="E14" s="67"/>
      <c r="F14" s="67"/>
      <c r="G14" s="67"/>
      <c r="H14" s="67"/>
      <c r="I14" s="74"/>
      <c r="J14" s="67"/>
      <c r="K14" s="77" t="s">
        <v>81</v>
      </c>
      <c r="L14" s="67"/>
      <c r="M14" s="67"/>
      <c r="N14" s="67"/>
      <c r="O14" s="67"/>
      <c r="P14" s="67"/>
      <c r="Q14" s="78" t="s">
        <v>82</v>
      </c>
      <c r="R14" s="67"/>
      <c r="S14" s="67"/>
      <c r="T14" s="67"/>
      <c r="U14" s="67"/>
      <c r="V14" s="67"/>
      <c r="W14" s="67"/>
      <c r="X14" s="14"/>
    </row>
    <row r="15" spans="1:30" ht="12" customHeight="1" thickBot="1" x14ac:dyDescent="0.25">
      <c r="A15" s="19" t="s">
        <v>90</v>
      </c>
      <c r="C15" s="7"/>
      <c r="D15" s="15"/>
      <c r="E15" s="7"/>
      <c r="F15" s="7"/>
      <c r="G15" s="7"/>
      <c r="H15" s="7"/>
      <c r="I15" s="7"/>
      <c r="J15" s="7"/>
      <c r="K15" s="7"/>
      <c r="L15" s="7"/>
      <c r="M15" s="7"/>
      <c r="N15" s="16" t="s">
        <v>88</v>
      </c>
      <c r="O15" s="21" t="str">
        <f>G6</f>
        <v>BSC経営企画株式会社</v>
      </c>
      <c r="Q15" s="39"/>
      <c r="R15" s="21"/>
      <c r="S15" s="40" t="s">
        <v>89</v>
      </c>
      <c r="T15" s="21" t="str">
        <f>G7</f>
        <v>サービス業（コンサルティング）</v>
      </c>
      <c r="V15" s="39"/>
      <c r="W15" s="21"/>
      <c r="X15" s="7"/>
    </row>
    <row r="16" spans="1:30" ht="15" customHeight="1" x14ac:dyDescent="0.2">
      <c r="A16" s="7"/>
      <c r="B16" s="158" t="s">
        <v>75</v>
      </c>
      <c r="C16" s="159"/>
      <c r="D16" s="22"/>
      <c r="E16" s="6" t="s">
        <v>27</v>
      </c>
      <c r="F16" s="5"/>
      <c r="G16" s="5"/>
      <c r="H16" s="5"/>
      <c r="I16" s="148" t="str">
        <f>G8&amp;H8</f>
        <v>2020年度</v>
      </c>
      <c r="J16" s="149"/>
      <c r="K16" s="150"/>
      <c r="L16" s="148" t="str">
        <f>G8+1&amp;H8</f>
        <v>2021年度</v>
      </c>
      <c r="M16" s="149"/>
      <c r="N16" s="150"/>
      <c r="O16" s="148" t="str">
        <f>G8+2&amp;H8</f>
        <v>2022年度</v>
      </c>
      <c r="P16" s="149"/>
      <c r="Q16" s="150"/>
      <c r="R16" s="148" t="str">
        <f>G8+3&amp;H8</f>
        <v>2023年度</v>
      </c>
      <c r="S16" s="149"/>
      <c r="T16" s="150"/>
      <c r="U16" s="148" t="str">
        <f>G8+4&amp;H8</f>
        <v>2024年度</v>
      </c>
      <c r="V16" s="149"/>
      <c r="W16" s="150"/>
      <c r="X16" s="7"/>
      <c r="Y16" s="64"/>
      <c r="Z16" s="65" t="str">
        <f>LEFT(I16,4)</f>
        <v>2020</v>
      </c>
      <c r="AA16" s="65" t="str">
        <f>LEFT(L16,4)</f>
        <v>2021</v>
      </c>
      <c r="AB16" s="65" t="str">
        <f>LEFT(O16,4)</f>
        <v>2022</v>
      </c>
      <c r="AC16" s="65" t="str">
        <f>LEFT(R16,4)</f>
        <v>2023</v>
      </c>
      <c r="AD16" s="65" t="str">
        <f>LEFT(U16,4)</f>
        <v>2024</v>
      </c>
    </row>
    <row r="17" spans="1:30" ht="15" customHeight="1" x14ac:dyDescent="0.2">
      <c r="A17" s="18"/>
      <c r="B17" s="26" t="s">
        <v>73</v>
      </c>
      <c r="C17" s="26"/>
      <c r="D17" s="23"/>
      <c r="E17" s="9" t="s">
        <v>6</v>
      </c>
      <c r="F17" s="137" t="s">
        <v>4</v>
      </c>
      <c r="G17" s="8" t="s">
        <v>5</v>
      </c>
      <c r="H17" s="42" t="s">
        <v>3</v>
      </c>
      <c r="I17" s="43" t="s">
        <v>0</v>
      </c>
      <c r="J17" s="3" t="s">
        <v>2</v>
      </c>
      <c r="K17" s="44" t="s">
        <v>1</v>
      </c>
      <c r="L17" s="43" t="s">
        <v>0</v>
      </c>
      <c r="M17" s="3" t="s">
        <v>2</v>
      </c>
      <c r="N17" s="44" t="s">
        <v>1</v>
      </c>
      <c r="O17" s="43" t="s">
        <v>0</v>
      </c>
      <c r="P17" s="3" t="s">
        <v>2</v>
      </c>
      <c r="Q17" s="44" t="s">
        <v>1</v>
      </c>
      <c r="R17" s="43" t="s">
        <v>0</v>
      </c>
      <c r="S17" s="3" t="s">
        <v>2</v>
      </c>
      <c r="T17" s="44" t="s">
        <v>1</v>
      </c>
      <c r="U17" s="43" t="s">
        <v>0</v>
      </c>
      <c r="V17" s="3" t="s">
        <v>2</v>
      </c>
      <c r="W17" s="44" t="s">
        <v>1</v>
      </c>
      <c r="X17" s="7"/>
      <c r="Y17" s="64" t="str">
        <f>F18</f>
        <v>売上高</v>
      </c>
      <c r="Z17" s="66">
        <f>K18</f>
        <v>0</v>
      </c>
      <c r="AA17" s="66">
        <f>N18</f>
        <v>0</v>
      </c>
      <c r="AB17" s="66">
        <f>Q18</f>
        <v>0</v>
      </c>
      <c r="AC17" s="66">
        <f>T18</f>
        <v>0</v>
      </c>
      <c r="AD17" s="66">
        <f>W18</f>
        <v>0</v>
      </c>
    </row>
    <row r="18" spans="1:30" ht="15" customHeight="1" x14ac:dyDescent="0.2">
      <c r="A18" s="58"/>
      <c r="B18" s="7"/>
      <c r="C18" s="7"/>
      <c r="D18" s="24" t="s">
        <v>19</v>
      </c>
      <c r="E18" s="10" t="s">
        <v>9</v>
      </c>
      <c r="F18" s="138" t="s">
        <v>8</v>
      </c>
      <c r="G18" s="13"/>
      <c r="H18" s="20" t="s">
        <v>7</v>
      </c>
      <c r="I18" s="45">
        <f>G9</f>
        <v>100000</v>
      </c>
      <c r="J18" s="27"/>
      <c r="K18" s="46"/>
      <c r="L18" s="45">
        <f>INT(I18*G10/1000)*1000</f>
        <v>110000</v>
      </c>
      <c r="M18" s="27"/>
      <c r="N18" s="46"/>
      <c r="O18" s="45">
        <f>INT(L18*G10/1000)*1000</f>
        <v>121000</v>
      </c>
      <c r="P18" s="27"/>
      <c r="Q18" s="46"/>
      <c r="R18" s="45">
        <f>INT(O18*G10/1000)*1000</f>
        <v>133000</v>
      </c>
      <c r="S18" s="27"/>
      <c r="T18" s="46"/>
      <c r="U18" s="45">
        <f>INT(R18*G10/1000)*1000</f>
        <v>146000</v>
      </c>
      <c r="V18" s="27"/>
      <c r="W18" s="46"/>
      <c r="X18" s="7"/>
      <c r="Y18" s="64" t="str">
        <f>F20</f>
        <v>付加価値額</v>
      </c>
      <c r="Z18" s="66">
        <f>K20</f>
        <v>0</v>
      </c>
      <c r="AA18" s="66">
        <f>N20</f>
        <v>0</v>
      </c>
      <c r="AB18" s="66">
        <f>Q20</f>
        <v>0</v>
      </c>
      <c r="AC18" s="66">
        <f>T20</f>
        <v>0</v>
      </c>
      <c r="AD18" s="66">
        <f>W20</f>
        <v>0</v>
      </c>
    </row>
    <row r="19" spans="1:30" ht="15" customHeight="1" x14ac:dyDescent="0.2">
      <c r="A19" s="58" t="s">
        <v>9</v>
      </c>
      <c r="B19" s="7"/>
      <c r="C19" s="7"/>
      <c r="D19" s="25" t="s">
        <v>20</v>
      </c>
      <c r="E19" s="11"/>
      <c r="F19" s="138" t="s">
        <v>11</v>
      </c>
      <c r="G19" s="13" t="s">
        <v>14</v>
      </c>
      <c r="H19" s="20" t="s">
        <v>7</v>
      </c>
      <c r="I19" s="47">
        <f>I18*J19</f>
        <v>20000</v>
      </c>
      <c r="J19" s="38">
        <f>$G$11</f>
        <v>0.2</v>
      </c>
      <c r="K19" s="46"/>
      <c r="L19" s="47">
        <f>L18*M19</f>
        <v>22000</v>
      </c>
      <c r="M19" s="4">
        <f>$G$11</f>
        <v>0.2</v>
      </c>
      <c r="N19" s="46"/>
      <c r="O19" s="47">
        <f>O18*P19</f>
        <v>24200</v>
      </c>
      <c r="P19" s="4">
        <f>$G$11</f>
        <v>0.2</v>
      </c>
      <c r="Q19" s="46"/>
      <c r="R19" s="47">
        <f>R18*S19</f>
        <v>26600</v>
      </c>
      <c r="S19" s="4">
        <f>$G$11</f>
        <v>0.2</v>
      </c>
      <c r="T19" s="46"/>
      <c r="U19" s="47">
        <f>U18*V19</f>
        <v>29200</v>
      </c>
      <c r="V19" s="4">
        <f>$G$11</f>
        <v>0.2</v>
      </c>
      <c r="W19" s="46"/>
      <c r="X19" s="7"/>
      <c r="Y19" s="64" t="str">
        <f>F21</f>
        <v>営業利益</v>
      </c>
      <c r="Z19" s="66">
        <f>K21</f>
        <v>0</v>
      </c>
      <c r="AA19" s="66">
        <f>N21</f>
        <v>0</v>
      </c>
      <c r="AB19" s="66">
        <f>Q21</f>
        <v>0</v>
      </c>
      <c r="AC19" s="66">
        <f>T21</f>
        <v>0</v>
      </c>
      <c r="AD19" s="66">
        <f>W21</f>
        <v>0</v>
      </c>
    </row>
    <row r="20" spans="1:30" ht="15" customHeight="1" x14ac:dyDescent="0.2">
      <c r="A20" s="58"/>
      <c r="B20" s="7"/>
      <c r="C20" s="7"/>
      <c r="D20" s="25" t="s">
        <v>21</v>
      </c>
      <c r="E20" s="11"/>
      <c r="F20" s="138" t="s">
        <v>12</v>
      </c>
      <c r="G20" s="13" t="s">
        <v>25</v>
      </c>
      <c r="H20" s="20" t="s">
        <v>7</v>
      </c>
      <c r="I20" s="45">
        <f>I18-I19</f>
        <v>80000</v>
      </c>
      <c r="J20" s="4">
        <f>IFERROR(I20/I18,0)</f>
        <v>0.8</v>
      </c>
      <c r="K20" s="53">
        <f>K18-K19</f>
        <v>0</v>
      </c>
      <c r="L20" s="45">
        <f>L18-L19</f>
        <v>88000</v>
      </c>
      <c r="M20" s="4">
        <f>IFERROR(L20/L18,0)</f>
        <v>0.8</v>
      </c>
      <c r="N20" s="53">
        <f>N18-N19</f>
        <v>0</v>
      </c>
      <c r="O20" s="45">
        <f>O18-O19</f>
        <v>96800</v>
      </c>
      <c r="P20" s="4">
        <f>IFERROR(O20/O18,0)</f>
        <v>0.8</v>
      </c>
      <c r="Q20" s="53">
        <f>Q18-Q19</f>
        <v>0</v>
      </c>
      <c r="R20" s="45">
        <f>R18-R19</f>
        <v>106400</v>
      </c>
      <c r="S20" s="4">
        <f>IFERROR(R20/R18,0)</f>
        <v>0.8</v>
      </c>
      <c r="T20" s="53">
        <f>T18-T19</f>
        <v>0</v>
      </c>
      <c r="U20" s="45">
        <f>U18-U19</f>
        <v>116800</v>
      </c>
      <c r="V20" s="4">
        <f>IFERROR(U20/U18,0)</f>
        <v>0.8</v>
      </c>
      <c r="W20" s="53">
        <f>W18-W19</f>
        <v>0</v>
      </c>
      <c r="X20" s="7"/>
      <c r="Y20" s="64"/>
      <c r="Z20" s="64"/>
      <c r="AA20" s="64"/>
      <c r="AB20" s="64"/>
      <c r="AC20" s="64"/>
      <c r="AD20" s="64"/>
    </row>
    <row r="21" spans="1:30" ht="15" customHeight="1" x14ac:dyDescent="0.2">
      <c r="A21" s="58"/>
      <c r="B21" s="7"/>
      <c r="C21" s="7"/>
      <c r="D21" s="25" t="s">
        <v>22</v>
      </c>
      <c r="E21" s="11"/>
      <c r="F21" s="138" t="s">
        <v>13</v>
      </c>
      <c r="G21" s="13" t="s">
        <v>26</v>
      </c>
      <c r="H21" s="20" t="s">
        <v>7</v>
      </c>
      <c r="I21" s="45">
        <f>I18*J21</f>
        <v>10000</v>
      </c>
      <c r="J21" s="4">
        <f>$G$12</f>
        <v>0.1</v>
      </c>
      <c r="K21" s="46"/>
      <c r="L21" s="45">
        <f>L18*M21</f>
        <v>11000</v>
      </c>
      <c r="M21" s="4">
        <f>$G$12</f>
        <v>0.1</v>
      </c>
      <c r="N21" s="46"/>
      <c r="O21" s="45">
        <f>O18*P21</f>
        <v>12100</v>
      </c>
      <c r="P21" s="4">
        <f>$G$12</f>
        <v>0.1</v>
      </c>
      <c r="Q21" s="46"/>
      <c r="R21" s="45">
        <f>R18*S21</f>
        <v>13300</v>
      </c>
      <c r="S21" s="4">
        <f>$G$12</f>
        <v>0.1</v>
      </c>
      <c r="T21" s="46"/>
      <c r="U21" s="45">
        <f>U18*V21</f>
        <v>14600</v>
      </c>
      <c r="V21" s="4">
        <f>$G$12</f>
        <v>0.1</v>
      </c>
      <c r="W21" s="46"/>
      <c r="X21" s="7"/>
      <c r="Y21" s="64"/>
      <c r="Z21" s="64"/>
      <c r="AA21" s="64"/>
      <c r="AB21" s="64"/>
      <c r="AC21" s="64"/>
      <c r="AD21" s="64"/>
    </row>
    <row r="22" spans="1:30" ht="15" customHeight="1" x14ac:dyDescent="0.2">
      <c r="A22" s="56"/>
      <c r="B22" s="7"/>
      <c r="C22" s="7"/>
      <c r="D22" s="25" t="s">
        <v>23</v>
      </c>
      <c r="E22" s="11"/>
      <c r="F22" s="138" t="s">
        <v>15</v>
      </c>
      <c r="G22" s="13" t="s">
        <v>16</v>
      </c>
      <c r="H22" s="20" t="s">
        <v>7</v>
      </c>
      <c r="I22" s="48"/>
      <c r="J22" s="4">
        <f>IFERROR(I22/I18,0)</f>
        <v>0</v>
      </c>
      <c r="K22" s="46"/>
      <c r="L22" s="48"/>
      <c r="M22" s="4">
        <f>IFERROR(L22/L18,0)</f>
        <v>0</v>
      </c>
      <c r="N22" s="46"/>
      <c r="O22" s="48"/>
      <c r="P22" s="4">
        <f>IFERROR(O22/O18,0)</f>
        <v>0</v>
      </c>
      <c r="Q22" s="46"/>
      <c r="R22" s="48"/>
      <c r="S22" s="4">
        <f>IFERROR(R22/R18,0)</f>
        <v>0</v>
      </c>
      <c r="T22" s="46"/>
      <c r="U22" s="48"/>
      <c r="V22" s="4">
        <f>IFERROR(U22/U18,0)</f>
        <v>0</v>
      </c>
      <c r="W22" s="46"/>
      <c r="X22" s="7"/>
      <c r="Y22" s="64"/>
      <c r="Z22" s="64"/>
      <c r="AA22" s="64"/>
      <c r="AB22" s="64"/>
      <c r="AC22" s="64"/>
      <c r="AD22" s="64"/>
    </row>
    <row r="23" spans="1:30" ht="15" customHeight="1" x14ac:dyDescent="0.2">
      <c r="A23" s="57" t="s">
        <v>28</v>
      </c>
      <c r="B23" s="7"/>
      <c r="C23" s="7"/>
      <c r="D23" s="25" t="s">
        <v>24</v>
      </c>
      <c r="E23" s="12"/>
      <c r="F23" s="138" t="s">
        <v>17</v>
      </c>
      <c r="G23" s="13" t="s">
        <v>18</v>
      </c>
      <c r="H23" s="20" t="s">
        <v>7</v>
      </c>
      <c r="I23" s="48"/>
      <c r="J23" s="27"/>
      <c r="K23" s="46"/>
      <c r="L23" s="48"/>
      <c r="M23" s="27"/>
      <c r="N23" s="46"/>
      <c r="O23" s="48"/>
      <c r="P23" s="27"/>
      <c r="Q23" s="46"/>
      <c r="R23" s="48"/>
      <c r="S23" s="27"/>
      <c r="T23" s="46"/>
      <c r="U23" s="48"/>
      <c r="V23" s="27"/>
      <c r="W23" s="46"/>
      <c r="X23" s="7"/>
      <c r="Y23" s="64"/>
      <c r="Z23" s="64"/>
      <c r="AA23" s="64"/>
      <c r="AB23" s="64"/>
      <c r="AC23" s="64"/>
      <c r="AD23" s="64"/>
    </row>
    <row r="24" spans="1:30" ht="15" customHeight="1" x14ac:dyDescent="0.2">
      <c r="A24" s="57"/>
      <c r="B24" s="7"/>
      <c r="C24" s="7"/>
      <c r="D24" s="25" t="s">
        <v>33</v>
      </c>
      <c r="E24" s="10" t="s">
        <v>28</v>
      </c>
      <c r="F24" s="138" t="s">
        <v>29</v>
      </c>
      <c r="G24" s="13"/>
      <c r="H24" s="20" t="s">
        <v>43</v>
      </c>
      <c r="I24" s="48"/>
      <c r="J24" s="27"/>
      <c r="K24" s="46"/>
      <c r="L24" s="48"/>
      <c r="M24" s="27"/>
      <c r="N24" s="46"/>
      <c r="O24" s="48"/>
      <c r="P24" s="27"/>
      <c r="Q24" s="46"/>
      <c r="R24" s="48"/>
      <c r="S24" s="27"/>
      <c r="T24" s="46"/>
      <c r="U24" s="48"/>
      <c r="V24" s="27"/>
      <c r="W24" s="46"/>
      <c r="X24" s="7"/>
      <c r="Y24" s="64"/>
      <c r="Z24" s="64"/>
      <c r="AA24" s="64"/>
      <c r="AB24" s="64"/>
      <c r="AC24" s="64"/>
      <c r="AD24" s="64"/>
    </row>
    <row r="25" spans="1:30" ht="15" customHeight="1" x14ac:dyDescent="0.2">
      <c r="A25" s="56"/>
      <c r="B25" s="7"/>
      <c r="C25" s="7"/>
      <c r="D25" s="25" t="s">
        <v>34</v>
      </c>
      <c r="E25" s="11"/>
      <c r="F25" s="138" t="s">
        <v>30</v>
      </c>
      <c r="G25" s="13"/>
      <c r="H25" s="20" t="s">
        <v>43</v>
      </c>
      <c r="I25" s="48"/>
      <c r="J25" s="27"/>
      <c r="K25" s="46"/>
      <c r="L25" s="48"/>
      <c r="M25" s="27"/>
      <c r="N25" s="46"/>
      <c r="O25" s="48"/>
      <c r="P25" s="27"/>
      <c r="Q25" s="46"/>
      <c r="R25" s="48"/>
      <c r="S25" s="27"/>
      <c r="T25" s="46"/>
      <c r="U25" s="48"/>
      <c r="V25" s="27"/>
      <c r="W25" s="46"/>
      <c r="X25" s="7"/>
      <c r="Y25" s="64"/>
      <c r="Z25" s="64"/>
      <c r="AA25" s="64"/>
      <c r="AB25" s="64"/>
      <c r="AC25" s="64"/>
      <c r="AD25" s="64"/>
    </row>
    <row r="26" spans="1:30" ht="15" customHeight="1" x14ac:dyDescent="0.2">
      <c r="A26" s="55"/>
      <c r="B26" s="7"/>
      <c r="C26" s="7"/>
      <c r="D26" s="25" t="s">
        <v>35</v>
      </c>
      <c r="E26" s="11"/>
      <c r="F26" s="138" t="s">
        <v>31</v>
      </c>
      <c r="G26" s="13"/>
      <c r="H26" s="20" t="s">
        <v>44</v>
      </c>
      <c r="I26" s="48"/>
      <c r="J26" s="27"/>
      <c r="K26" s="46"/>
      <c r="L26" s="48"/>
      <c r="M26" s="27"/>
      <c r="N26" s="46"/>
      <c r="O26" s="48"/>
      <c r="P26" s="27"/>
      <c r="Q26" s="46"/>
      <c r="R26" s="48"/>
      <c r="S26" s="27"/>
      <c r="T26" s="46"/>
      <c r="U26" s="48"/>
      <c r="V26" s="27"/>
      <c r="W26" s="46"/>
      <c r="X26" s="7"/>
      <c r="Y26" s="64"/>
      <c r="Z26" s="64"/>
      <c r="AA26" s="64"/>
      <c r="AB26" s="64"/>
      <c r="AC26" s="64"/>
      <c r="AD26" s="64"/>
    </row>
    <row r="27" spans="1:30" ht="15" customHeight="1" x14ac:dyDescent="0.2">
      <c r="A27" s="55"/>
      <c r="B27" s="7"/>
      <c r="C27" s="7"/>
      <c r="D27" s="25" t="s">
        <v>36</v>
      </c>
      <c r="E27" s="12"/>
      <c r="F27" s="138" t="s">
        <v>32</v>
      </c>
      <c r="G27" s="13" t="s">
        <v>47</v>
      </c>
      <c r="H27" s="20" t="s">
        <v>45</v>
      </c>
      <c r="I27" s="49">
        <f>IFERROR(I26/I25,0)</f>
        <v>0</v>
      </c>
      <c r="J27" s="41"/>
      <c r="K27" s="50">
        <f>IFERROR(K26/K25,0)</f>
        <v>0</v>
      </c>
      <c r="L27" s="49">
        <f>IFERROR(L26/L25,0)</f>
        <v>0</v>
      </c>
      <c r="M27" s="41"/>
      <c r="N27" s="50">
        <f>IFERROR(N26/N25,0)</f>
        <v>0</v>
      </c>
      <c r="O27" s="49">
        <f>IFERROR(O26/O25,0)</f>
        <v>0</v>
      </c>
      <c r="P27" s="41"/>
      <c r="Q27" s="50">
        <f>IFERROR(Q26/Q25,0)</f>
        <v>0</v>
      </c>
      <c r="R27" s="49">
        <f>IFERROR(R26/R25,0)</f>
        <v>0</v>
      </c>
      <c r="S27" s="41"/>
      <c r="T27" s="50">
        <f>IFERROR(T26/T25,0)</f>
        <v>0</v>
      </c>
      <c r="U27" s="49">
        <f>IFERROR(U26/U25,0)</f>
        <v>0</v>
      </c>
      <c r="V27" s="41"/>
      <c r="W27" s="50">
        <f>IFERROR(W26/W25,0)</f>
        <v>0</v>
      </c>
      <c r="X27" s="7"/>
      <c r="Y27" s="64"/>
      <c r="Z27" s="64"/>
      <c r="AA27" s="64"/>
      <c r="AB27" s="64"/>
      <c r="AC27" s="64"/>
      <c r="AD27" s="64"/>
    </row>
    <row r="28" spans="1:30" ht="15" customHeight="1" x14ac:dyDescent="0.2">
      <c r="A28" s="55"/>
      <c r="B28" s="7"/>
      <c r="C28" s="7"/>
      <c r="D28" s="25" t="s">
        <v>37</v>
      </c>
      <c r="E28" s="10" t="s">
        <v>46</v>
      </c>
      <c r="F28" s="138" t="s">
        <v>48</v>
      </c>
      <c r="G28" s="13"/>
      <c r="H28" s="20" t="s">
        <v>43</v>
      </c>
      <c r="I28" s="48"/>
      <c r="J28" s="27"/>
      <c r="K28" s="46"/>
      <c r="L28" s="48"/>
      <c r="M28" s="27"/>
      <c r="N28" s="46"/>
      <c r="O28" s="48"/>
      <c r="P28" s="27"/>
      <c r="Q28" s="46"/>
      <c r="R28" s="48"/>
      <c r="S28" s="27"/>
      <c r="T28" s="46"/>
      <c r="U28" s="48"/>
      <c r="V28" s="27"/>
      <c r="W28" s="46"/>
      <c r="X28" s="7"/>
      <c r="Y28" s="64"/>
      <c r="Z28" s="64"/>
      <c r="AA28" s="64"/>
      <c r="AB28" s="64"/>
      <c r="AC28" s="64"/>
      <c r="AD28" s="64"/>
    </row>
    <row r="29" spans="1:30" ht="15" customHeight="1" x14ac:dyDescent="0.2">
      <c r="A29" s="55" t="s">
        <v>46</v>
      </c>
      <c r="B29" s="7"/>
      <c r="C29" s="7"/>
      <c r="D29" s="25" t="s">
        <v>38</v>
      </c>
      <c r="E29" s="11"/>
      <c r="F29" s="138" t="s">
        <v>49</v>
      </c>
      <c r="G29" s="13" t="s">
        <v>52</v>
      </c>
      <c r="H29" s="20" t="s">
        <v>53</v>
      </c>
      <c r="I29" s="51">
        <f>IFERROR(I26/I28,0)</f>
        <v>0</v>
      </c>
      <c r="J29" s="27"/>
      <c r="K29" s="52">
        <f>IFERROR(K26/K28,0)</f>
        <v>0</v>
      </c>
      <c r="L29" s="51">
        <f>IFERROR(L26/L28,0)</f>
        <v>0</v>
      </c>
      <c r="M29" s="27"/>
      <c r="N29" s="52">
        <f>IFERROR(N26/N28,0)</f>
        <v>0</v>
      </c>
      <c r="O29" s="51">
        <f>IFERROR(O26/O28,0)</f>
        <v>0</v>
      </c>
      <c r="P29" s="27"/>
      <c r="Q29" s="52">
        <f>IFERROR(Q26/Q28,0)</f>
        <v>0</v>
      </c>
      <c r="R29" s="51">
        <f>IFERROR(R26/R28,0)</f>
        <v>0</v>
      </c>
      <c r="S29" s="27"/>
      <c r="T29" s="52">
        <f>IFERROR(T26/T28,0)</f>
        <v>0</v>
      </c>
      <c r="U29" s="51">
        <f>IFERROR(U26/U28,0)</f>
        <v>0</v>
      </c>
      <c r="V29" s="27"/>
      <c r="W29" s="52">
        <f>IFERROR(W26/W28,0)</f>
        <v>0</v>
      </c>
      <c r="X29" s="7"/>
      <c r="Y29" s="64"/>
      <c r="Z29" s="64"/>
      <c r="AA29" s="64"/>
      <c r="AB29" s="64"/>
      <c r="AC29" s="64"/>
      <c r="AD29" s="64"/>
    </row>
    <row r="30" spans="1:30" ht="15" customHeight="1" x14ac:dyDescent="0.2">
      <c r="A30" s="55"/>
      <c r="B30" s="7"/>
      <c r="C30" s="7"/>
      <c r="D30" s="25" t="s">
        <v>39</v>
      </c>
      <c r="E30" s="11"/>
      <c r="F30" s="138" t="s">
        <v>50</v>
      </c>
      <c r="G30" s="13" t="s">
        <v>54</v>
      </c>
      <c r="H30" s="20" t="s">
        <v>45</v>
      </c>
      <c r="I30" s="48"/>
      <c r="J30" s="27"/>
      <c r="K30" s="46"/>
      <c r="L30" s="48"/>
      <c r="M30" s="27"/>
      <c r="N30" s="46"/>
      <c r="O30" s="48"/>
      <c r="P30" s="27"/>
      <c r="Q30" s="46"/>
      <c r="R30" s="48"/>
      <c r="S30" s="27"/>
      <c r="T30" s="46"/>
      <c r="U30" s="48"/>
      <c r="V30" s="27"/>
      <c r="W30" s="46"/>
      <c r="X30" s="7"/>
      <c r="Y30" s="64"/>
      <c r="Z30" s="64"/>
      <c r="AA30" s="64"/>
      <c r="AB30" s="64"/>
      <c r="AC30" s="64"/>
      <c r="AD30" s="64"/>
    </row>
    <row r="31" spans="1:30" ht="15" customHeight="1" x14ac:dyDescent="0.2">
      <c r="A31" s="55"/>
      <c r="B31" s="7"/>
      <c r="C31" s="7"/>
      <c r="D31" s="25" t="s">
        <v>40</v>
      </c>
      <c r="E31" s="11"/>
      <c r="F31" s="138" t="s">
        <v>60</v>
      </c>
      <c r="G31" s="13"/>
      <c r="H31" s="20" t="s">
        <v>44</v>
      </c>
      <c r="I31" s="48"/>
      <c r="J31" s="27"/>
      <c r="K31" s="46"/>
      <c r="L31" s="48"/>
      <c r="M31" s="27"/>
      <c r="N31" s="46"/>
      <c r="O31" s="48"/>
      <c r="P31" s="27"/>
      <c r="Q31" s="46"/>
      <c r="R31" s="48"/>
      <c r="S31" s="27"/>
      <c r="T31" s="46"/>
      <c r="U31" s="48"/>
      <c r="V31" s="27"/>
      <c r="W31" s="46"/>
      <c r="X31" s="7"/>
      <c r="Y31" s="64"/>
      <c r="Z31" s="64"/>
      <c r="AA31" s="64"/>
      <c r="AB31" s="64"/>
      <c r="AC31" s="64"/>
      <c r="AD31" s="64"/>
    </row>
    <row r="32" spans="1:30" ht="15" customHeight="1" x14ac:dyDescent="0.2">
      <c r="A32" s="55"/>
      <c r="B32" s="7"/>
      <c r="C32" s="7"/>
      <c r="D32" s="25" t="s">
        <v>41</v>
      </c>
      <c r="E32" s="12"/>
      <c r="F32" s="138" t="s">
        <v>51</v>
      </c>
      <c r="G32" s="13"/>
      <c r="H32" s="20" t="s">
        <v>44</v>
      </c>
      <c r="I32" s="48"/>
      <c r="J32" s="27"/>
      <c r="K32" s="46"/>
      <c r="L32" s="48"/>
      <c r="M32" s="27"/>
      <c r="N32" s="46"/>
      <c r="O32" s="48"/>
      <c r="P32" s="27"/>
      <c r="Q32" s="46"/>
      <c r="R32" s="48"/>
      <c r="S32" s="27"/>
      <c r="T32" s="46"/>
      <c r="U32" s="48"/>
      <c r="V32" s="27"/>
      <c r="W32" s="46"/>
      <c r="X32" s="7"/>
      <c r="Y32" s="64"/>
      <c r="Z32" s="64"/>
      <c r="AA32" s="64"/>
      <c r="AB32" s="64"/>
      <c r="AC32" s="64"/>
      <c r="AD32" s="64"/>
    </row>
    <row r="33" spans="1:30" ht="15" customHeight="1" x14ac:dyDescent="0.2">
      <c r="A33" s="54"/>
      <c r="B33" s="7"/>
      <c r="C33" s="7"/>
      <c r="D33" s="25" t="s">
        <v>42</v>
      </c>
      <c r="E33" s="10" t="s">
        <v>55</v>
      </c>
      <c r="F33" s="138" t="s">
        <v>56</v>
      </c>
      <c r="G33" s="13" t="s">
        <v>57</v>
      </c>
      <c r="H33" s="20" t="s">
        <v>62</v>
      </c>
      <c r="I33" s="48"/>
      <c r="J33" s="27"/>
      <c r="K33" s="46"/>
      <c r="L33" s="48"/>
      <c r="M33" s="27"/>
      <c r="N33" s="46"/>
      <c r="O33" s="48"/>
      <c r="P33" s="27"/>
      <c r="Q33" s="46"/>
      <c r="R33" s="48"/>
      <c r="S33" s="27"/>
      <c r="T33" s="46"/>
      <c r="U33" s="48"/>
      <c r="V33" s="27"/>
      <c r="W33" s="46"/>
      <c r="X33" s="7"/>
      <c r="Y33" s="64"/>
      <c r="Z33" s="64"/>
      <c r="AA33" s="64"/>
      <c r="AB33" s="64"/>
      <c r="AC33" s="64"/>
      <c r="AD33" s="64"/>
    </row>
    <row r="34" spans="1:30" ht="15" customHeight="1" x14ac:dyDescent="0.2">
      <c r="A34" s="54" t="s">
        <v>55</v>
      </c>
      <c r="B34" s="7"/>
      <c r="C34" s="7"/>
      <c r="D34" s="25" t="s">
        <v>65</v>
      </c>
      <c r="E34" s="11"/>
      <c r="F34" s="138" t="s">
        <v>58</v>
      </c>
      <c r="G34" s="13"/>
      <c r="H34" s="20" t="s">
        <v>63</v>
      </c>
      <c r="I34" s="48"/>
      <c r="J34" s="27"/>
      <c r="K34" s="46"/>
      <c r="L34" s="48"/>
      <c r="M34" s="27"/>
      <c r="N34" s="46"/>
      <c r="O34" s="48"/>
      <c r="P34" s="27"/>
      <c r="Q34" s="46"/>
      <c r="R34" s="48"/>
      <c r="S34" s="27"/>
      <c r="T34" s="46"/>
      <c r="U34" s="48"/>
      <c r="V34" s="27"/>
      <c r="W34" s="46"/>
      <c r="X34" s="7"/>
      <c r="Y34" s="64"/>
      <c r="Z34" s="64" t="str">
        <f>Z16</f>
        <v>2020</v>
      </c>
      <c r="AA34" s="64" t="str">
        <f>AA16</f>
        <v>2021</v>
      </c>
      <c r="AB34" s="64" t="str">
        <f>AB16</f>
        <v>2022</v>
      </c>
      <c r="AC34" s="64" t="str">
        <f>AC16</f>
        <v>2023</v>
      </c>
      <c r="AD34" s="64" t="str">
        <f>AD16</f>
        <v>2024</v>
      </c>
    </row>
    <row r="35" spans="1:30" ht="15" customHeight="1" x14ac:dyDescent="0.2">
      <c r="A35" s="54"/>
      <c r="B35" s="7"/>
      <c r="C35" s="7"/>
      <c r="D35" s="15" t="s">
        <v>66</v>
      </c>
      <c r="E35" s="11"/>
      <c r="F35" s="138" t="s">
        <v>69</v>
      </c>
      <c r="G35" s="13"/>
      <c r="H35" s="20" t="s">
        <v>63</v>
      </c>
      <c r="I35" s="48"/>
      <c r="J35" s="27"/>
      <c r="K35" s="46"/>
      <c r="L35" s="48"/>
      <c r="M35" s="27"/>
      <c r="N35" s="46"/>
      <c r="O35" s="48"/>
      <c r="P35" s="27"/>
      <c r="Q35" s="46"/>
      <c r="R35" s="48"/>
      <c r="S35" s="27"/>
      <c r="T35" s="46"/>
      <c r="U35" s="48"/>
      <c r="V35" s="27"/>
      <c r="W35" s="46"/>
      <c r="X35" s="7"/>
      <c r="Y35" s="64" t="s">
        <v>110</v>
      </c>
      <c r="Z35" s="66">
        <f>K35</f>
        <v>0</v>
      </c>
      <c r="AA35" s="66">
        <f>N35</f>
        <v>0</v>
      </c>
      <c r="AB35" s="66">
        <f>Q35</f>
        <v>0</v>
      </c>
      <c r="AC35" s="66">
        <f>T35</f>
        <v>0</v>
      </c>
      <c r="AD35" s="66">
        <f>W35</f>
        <v>0</v>
      </c>
    </row>
    <row r="36" spans="1:30" ht="15" customHeight="1" x14ac:dyDescent="0.2">
      <c r="A36" s="54"/>
      <c r="B36" s="7"/>
      <c r="C36" s="7"/>
      <c r="D36" s="15" t="s">
        <v>67</v>
      </c>
      <c r="E36" s="11"/>
      <c r="F36" s="138" t="s">
        <v>61</v>
      </c>
      <c r="G36" s="13" t="s">
        <v>72</v>
      </c>
      <c r="H36" s="20" t="s">
        <v>64</v>
      </c>
      <c r="I36" s="45">
        <f>IFERROR(I20/I34*1000,0)</f>
        <v>0</v>
      </c>
      <c r="J36" s="27"/>
      <c r="K36" s="53">
        <f>IFERROR(K20/K34*1000,0)</f>
        <v>0</v>
      </c>
      <c r="L36" s="45">
        <f>IFERROR(L20/L34*1000,0)</f>
        <v>0</v>
      </c>
      <c r="M36" s="27"/>
      <c r="N36" s="53">
        <f>IFERROR(N20/N34*1000,0)</f>
        <v>0</v>
      </c>
      <c r="O36" s="45">
        <f>IFERROR(O20/O34*1000,0)</f>
        <v>0</v>
      </c>
      <c r="P36" s="27"/>
      <c r="Q36" s="53">
        <f>IFERROR(Q20/Q34*1000,0)</f>
        <v>0</v>
      </c>
      <c r="R36" s="45">
        <f>IFERROR(R20/R34*1000,0)</f>
        <v>0</v>
      </c>
      <c r="S36" s="27"/>
      <c r="T36" s="53">
        <f>IFERROR(T20/T34*1000,0)</f>
        <v>0</v>
      </c>
      <c r="U36" s="45">
        <f>IFERROR(U20/U34*1000,0)</f>
        <v>0</v>
      </c>
      <c r="V36" s="27"/>
      <c r="W36" s="53">
        <f>IFERROR(W20/W34*1000,0)</f>
        <v>0</v>
      </c>
      <c r="X36" s="7"/>
      <c r="Y36" s="64"/>
      <c r="Z36" s="64" t="str">
        <f>Z34</f>
        <v>2020</v>
      </c>
      <c r="AA36" s="64" t="str">
        <f t="shared" ref="AA36:AD36" si="0">AA34</f>
        <v>2021</v>
      </c>
      <c r="AB36" s="64" t="str">
        <f t="shared" si="0"/>
        <v>2022</v>
      </c>
      <c r="AC36" s="64" t="str">
        <f t="shared" si="0"/>
        <v>2023</v>
      </c>
      <c r="AD36" s="64" t="str">
        <f t="shared" si="0"/>
        <v>2024</v>
      </c>
    </row>
    <row r="37" spans="1:30" ht="15" customHeight="1" thickBot="1" x14ac:dyDescent="0.25">
      <c r="A37" s="54"/>
      <c r="B37" s="7"/>
      <c r="C37" s="7"/>
      <c r="D37" s="15" t="s">
        <v>68</v>
      </c>
      <c r="E37" s="12"/>
      <c r="F37" s="138" t="s">
        <v>70</v>
      </c>
      <c r="G37" s="13" t="s">
        <v>71</v>
      </c>
      <c r="H37" s="20" t="s">
        <v>64</v>
      </c>
      <c r="I37" s="132"/>
      <c r="J37" s="133"/>
      <c r="K37" s="134"/>
      <c r="L37" s="132"/>
      <c r="M37" s="133"/>
      <c r="N37" s="134"/>
      <c r="O37" s="132"/>
      <c r="P37" s="133"/>
      <c r="Q37" s="134"/>
      <c r="R37" s="132"/>
      <c r="S37" s="133"/>
      <c r="T37" s="134"/>
      <c r="U37" s="132"/>
      <c r="V37" s="133"/>
      <c r="W37" s="134"/>
      <c r="X37" s="7"/>
      <c r="Y37" s="64" t="s">
        <v>61</v>
      </c>
      <c r="Z37" s="66">
        <f>K36</f>
        <v>0</v>
      </c>
      <c r="AA37" s="66">
        <f>N36</f>
        <v>0</v>
      </c>
      <c r="AB37" s="66">
        <f>Q36</f>
        <v>0</v>
      </c>
      <c r="AC37" s="66">
        <f>T36</f>
        <v>0</v>
      </c>
      <c r="AD37" s="66">
        <f>W36</f>
        <v>0</v>
      </c>
    </row>
    <row r="38" spans="1:30" ht="6.6" customHeight="1" x14ac:dyDescent="0.2">
      <c r="A38" s="7"/>
      <c r="B38" s="7"/>
      <c r="C38" s="7"/>
      <c r="D38" s="15"/>
      <c r="E38" s="7"/>
      <c r="F38" s="7"/>
      <c r="G38" s="7"/>
      <c r="H38" s="7"/>
      <c r="I38" s="19"/>
      <c r="J38" s="19"/>
      <c r="K38" s="19"/>
      <c r="L38" s="19"/>
      <c r="M38" s="19"/>
      <c r="N38" s="19"/>
      <c r="O38" s="19"/>
      <c r="P38" s="19"/>
      <c r="Q38" s="19"/>
      <c r="R38" s="19"/>
      <c r="S38" s="19"/>
      <c r="T38" s="19"/>
      <c r="U38" s="19"/>
      <c r="V38" s="19"/>
      <c r="W38" s="19"/>
      <c r="X38" s="7"/>
      <c r="Y38" s="64"/>
      <c r="Z38" s="64"/>
      <c r="AA38" s="64"/>
      <c r="AB38" s="64"/>
      <c r="AC38" s="64"/>
      <c r="AD38" s="64"/>
    </row>
    <row r="39" spans="1:30" ht="13.8" customHeight="1" x14ac:dyDescent="0.2">
      <c r="A39" s="31"/>
      <c r="B39" s="62" t="s">
        <v>102</v>
      </c>
      <c r="C39" s="57" t="s">
        <v>108</v>
      </c>
      <c r="D39" s="61"/>
      <c r="E39" s="56"/>
      <c r="F39" s="56"/>
      <c r="G39" s="56"/>
      <c r="H39" s="7"/>
      <c r="I39" s="19"/>
      <c r="J39" s="19"/>
      <c r="K39" s="19"/>
      <c r="L39" s="19"/>
      <c r="M39" s="19"/>
      <c r="N39" s="19"/>
      <c r="O39" s="19"/>
      <c r="P39" s="19"/>
      <c r="Q39" s="19"/>
      <c r="R39" s="19"/>
      <c r="S39" s="19"/>
      <c r="T39" s="19"/>
      <c r="U39" s="19"/>
      <c r="V39" s="19"/>
      <c r="W39" s="19"/>
      <c r="X39" s="7"/>
    </row>
    <row r="40" spans="1:30" ht="13.8" customHeight="1" x14ac:dyDescent="0.2">
      <c r="A40" s="31"/>
      <c r="B40" s="152"/>
      <c r="C40" s="160"/>
      <c r="D40" s="160"/>
      <c r="E40" s="160"/>
      <c r="F40" s="160"/>
      <c r="G40" s="161"/>
      <c r="H40" s="7"/>
      <c r="I40" s="19"/>
      <c r="J40" s="19"/>
      <c r="K40" s="19"/>
      <c r="L40" s="19"/>
      <c r="M40" s="19"/>
      <c r="N40" s="19"/>
      <c r="O40" s="19"/>
      <c r="P40" s="19"/>
      <c r="Q40" s="19"/>
      <c r="R40" s="19"/>
      <c r="S40" s="19"/>
      <c r="T40" s="19"/>
      <c r="U40" s="19"/>
      <c r="V40" s="19"/>
      <c r="W40" s="19"/>
      <c r="X40" s="7"/>
    </row>
    <row r="41" spans="1:30" ht="13.8" customHeight="1" x14ac:dyDescent="0.2">
      <c r="A41" s="31"/>
      <c r="B41" s="162"/>
      <c r="C41" s="163"/>
      <c r="D41" s="163"/>
      <c r="E41" s="163"/>
      <c r="F41" s="163"/>
      <c r="G41" s="164"/>
      <c r="H41" s="7"/>
      <c r="I41" s="19"/>
      <c r="J41" s="19"/>
      <c r="K41" s="19"/>
      <c r="L41" s="19"/>
      <c r="M41" s="19"/>
      <c r="N41" s="19"/>
      <c r="O41" s="19"/>
      <c r="P41" s="19"/>
      <c r="Q41" s="19"/>
      <c r="R41" s="19"/>
      <c r="S41" s="19"/>
      <c r="T41" s="19"/>
      <c r="U41" s="19"/>
      <c r="V41" s="19"/>
      <c r="W41" s="19"/>
      <c r="X41" s="7"/>
    </row>
    <row r="42" spans="1:30" ht="13.8" customHeight="1" x14ac:dyDescent="0.2">
      <c r="A42" s="31"/>
      <c r="B42" s="63" t="s">
        <v>103</v>
      </c>
      <c r="C42" s="57" t="s">
        <v>109</v>
      </c>
      <c r="D42" s="61"/>
      <c r="E42" s="56"/>
      <c r="F42" s="56"/>
      <c r="G42" s="56"/>
      <c r="H42" s="7"/>
      <c r="I42" s="19"/>
      <c r="J42" s="19"/>
      <c r="K42" s="19"/>
      <c r="L42" s="19"/>
      <c r="M42" s="19"/>
      <c r="N42" s="19"/>
      <c r="O42" s="19"/>
      <c r="P42" s="19"/>
      <c r="Q42" s="19"/>
      <c r="R42" s="19"/>
      <c r="S42" s="19"/>
      <c r="T42" s="19"/>
      <c r="U42" s="19"/>
      <c r="V42" s="19"/>
      <c r="W42" s="19"/>
      <c r="X42" s="7"/>
    </row>
    <row r="43" spans="1:30" ht="13.8" customHeight="1" x14ac:dyDescent="0.2">
      <c r="A43" s="31"/>
      <c r="B43" s="60" t="s">
        <v>9</v>
      </c>
      <c r="C43" s="147"/>
      <c r="D43" s="147"/>
      <c r="E43" s="147"/>
      <c r="F43" s="147"/>
      <c r="G43" s="147"/>
      <c r="H43" s="7"/>
      <c r="I43" s="19"/>
      <c r="J43" s="19"/>
      <c r="K43" s="19"/>
      <c r="L43" s="19"/>
      <c r="M43" s="19"/>
      <c r="N43" s="19"/>
      <c r="O43" s="19"/>
      <c r="P43" s="19"/>
      <c r="Q43" s="19"/>
      <c r="R43" s="19"/>
      <c r="S43" s="19"/>
      <c r="T43" s="19"/>
      <c r="U43" s="19"/>
      <c r="V43" s="19"/>
      <c r="W43" s="19"/>
      <c r="X43" s="7"/>
    </row>
    <row r="44" spans="1:30" ht="13.8" customHeight="1" x14ac:dyDescent="0.2">
      <c r="A44" s="31"/>
      <c r="B44" s="60" t="s">
        <v>28</v>
      </c>
      <c r="C44" s="147"/>
      <c r="D44" s="147"/>
      <c r="E44" s="147"/>
      <c r="F44" s="147"/>
      <c r="G44" s="147"/>
      <c r="H44" s="7"/>
      <c r="I44" s="19"/>
      <c r="J44" s="19"/>
      <c r="K44" s="19"/>
      <c r="L44" s="19"/>
      <c r="M44" s="19"/>
      <c r="N44" s="19"/>
      <c r="O44" s="19"/>
      <c r="P44" s="19"/>
      <c r="Q44" s="19"/>
      <c r="R44" s="19"/>
      <c r="S44" s="19"/>
      <c r="T44" s="19"/>
      <c r="U44" s="19"/>
      <c r="V44" s="19"/>
      <c r="W44" s="19"/>
      <c r="X44" s="7"/>
    </row>
    <row r="45" spans="1:30" ht="13.8" customHeight="1" x14ac:dyDescent="0.2">
      <c r="A45" s="31"/>
      <c r="B45" s="60" t="s">
        <v>104</v>
      </c>
      <c r="C45" s="147"/>
      <c r="D45" s="147"/>
      <c r="E45" s="147"/>
      <c r="F45" s="147"/>
      <c r="G45" s="147"/>
      <c r="H45" s="7"/>
      <c r="I45" s="19"/>
      <c r="J45" s="19"/>
      <c r="K45" s="19"/>
      <c r="L45" s="19"/>
      <c r="M45" s="19"/>
      <c r="N45" s="19"/>
      <c r="O45" s="19"/>
      <c r="P45" s="19"/>
      <c r="Q45" s="19"/>
      <c r="R45" s="19"/>
      <c r="S45" s="19"/>
      <c r="T45" s="19"/>
      <c r="U45" s="19"/>
      <c r="V45" s="19"/>
      <c r="W45" s="19"/>
      <c r="X45" s="7"/>
    </row>
    <row r="46" spans="1:30" ht="13.8" customHeight="1" x14ac:dyDescent="0.2">
      <c r="A46" s="31"/>
      <c r="B46" s="60" t="s">
        <v>105</v>
      </c>
      <c r="C46" s="147"/>
      <c r="D46" s="147"/>
      <c r="E46" s="147"/>
      <c r="F46" s="147"/>
      <c r="G46" s="147"/>
      <c r="H46" s="7"/>
      <c r="I46" s="19"/>
      <c r="J46" s="19"/>
      <c r="K46" s="19"/>
      <c r="L46" s="19"/>
      <c r="M46" s="19"/>
      <c r="N46" s="19"/>
      <c r="O46" s="19"/>
      <c r="P46" s="19"/>
      <c r="Q46" s="19"/>
      <c r="R46" s="19"/>
      <c r="S46" s="19"/>
      <c r="T46" s="19"/>
      <c r="U46" s="19"/>
      <c r="V46" s="19"/>
      <c r="W46" s="19"/>
      <c r="X46" s="7"/>
    </row>
    <row r="47" spans="1:30" ht="13.8" customHeight="1" x14ac:dyDescent="0.2">
      <c r="A47" s="31"/>
      <c r="B47" s="60" t="s">
        <v>106</v>
      </c>
      <c r="C47" s="147"/>
      <c r="D47" s="147"/>
      <c r="E47" s="147"/>
      <c r="F47" s="147"/>
      <c r="G47" s="147"/>
      <c r="H47" s="7"/>
      <c r="I47" s="19"/>
      <c r="J47" s="19"/>
      <c r="K47" s="19"/>
      <c r="L47" s="19"/>
      <c r="M47" s="19"/>
      <c r="N47" s="19"/>
      <c r="O47" s="19"/>
      <c r="P47" s="19"/>
      <c r="Q47" s="19"/>
      <c r="R47" s="19"/>
      <c r="S47" s="19"/>
      <c r="T47" s="19"/>
      <c r="U47" s="19"/>
      <c r="V47" s="19"/>
      <c r="W47" s="19"/>
      <c r="X47" s="7"/>
    </row>
    <row r="48" spans="1:30" ht="13.8" customHeight="1" x14ac:dyDescent="0.2">
      <c r="A48" s="31"/>
      <c r="B48" s="60" t="s">
        <v>107</v>
      </c>
      <c r="C48" s="147"/>
      <c r="D48" s="147"/>
      <c r="E48" s="147"/>
      <c r="F48" s="147"/>
      <c r="G48" s="147"/>
      <c r="H48" s="7"/>
      <c r="I48" s="19"/>
      <c r="J48" s="19"/>
      <c r="K48" s="19"/>
      <c r="L48" s="19"/>
      <c r="M48" s="19"/>
      <c r="N48" s="19"/>
      <c r="O48" s="19"/>
      <c r="P48" s="19"/>
      <c r="Q48" s="19"/>
      <c r="R48" s="19"/>
      <c r="S48" s="19"/>
      <c r="T48" s="19"/>
      <c r="U48" s="19"/>
      <c r="V48" s="19"/>
      <c r="W48" s="19"/>
      <c r="X48" s="7"/>
    </row>
    <row r="49" spans="1:24" ht="13.8" customHeight="1" x14ac:dyDescent="0.2">
      <c r="A49" s="31"/>
      <c r="B49" s="60" t="s">
        <v>55</v>
      </c>
      <c r="C49" s="147"/>
      <c r="D49" s="147"/>
      <c r="E49" s="147"/>
      <c r="F49" s="147"/>
      <c r="G49" s="147"/>
      <c r="H49" s="7"/>
      <c r="I49" s="19"/>
      <c r="J49" s="19"/>
      <c r="K49" s="19"/>
      <c r="L49" s="19"/>
      <c r="M49" s="19"/>
      <c r="N49" s="19"/>
      <c r="O49" s="19"/>
      <c r="P49" s="19"/>
      <c r="Q49" s="19"/>
      <c r="R49" s="19"/>
      <c r="S49" s="19"/>
      <c r="T49" s="19"/>
      <c r="U49" s="19"/>
      <c r="V49" s="19"/>
      <c r="W49" s="19"/>
      <c r="X49" s="7"/>
    </row>
    <row r="50" spans="1:24" ht="15" customHeight="1" x14ac:dyDescent="0.2">
      <c r="A50" s="7"/>
      <c r="B50" s="7"/>
      <c r="C50" s="7"/>
      <c r="D50" s="15"/>
      <c r="E50" s="7"/>
      <c r="F50" s="7"/>
      <c r="G50" s="7"/>
      <c r="H50" s="7"/>
      <c r="I50" s="7"/>
      <c r="J50" s="7"/>
      <c r="K50" s="7"/>
      <c r="L50" s="7"/>
      <c r="M50" s="7"/>
      <c r="N50" s="7"/>
      <c r="O50" s="7"/>
      <c r="P50" s="7"/>
      <c r="Q50" s="7"/>
      <c r="R50" s="7"/>
      <c r="S50" s="7"/>
      <c r="T50" s="7"/>
      <c r="U50" s="7"/>
      <c r="V50" s="7"/>
      <c r="W50" s="7"/>
      <c r="X50" s="7"/>
    </row>
    <row r="51" spans="1:24" ht="15" customHeight="1" x14ac:dyDescent="0.2">
      <c r="A51" s="7"/>
      <c r="B51" s="7"/>
      <c r="C51" s="7"/>
      <c r="D51" s="15"/>
      <c r="E51" s="7"/>
      <c r="F51" s="7"/>
      <c r="G51" s="7"/>
      <c r="H51" s="7"/>
      <c r="I51" s="7"/>
      <c r="J51" s="7"/>
      <c r="K51" s="7"/>
      <c r="L51" s="7"/>
      <c r="M51" s="7"/>
      <c r="N51" s="7"/>
      <c r="O51" s="7"/>
      <c r="P51" s="7"/>
      <c r="Q51" s="7"/>
      <c r="R51" s="7"/>
      <c r="S51" s="7"/>
      <c r="T51" s="7"/>
      <c r="U51" s="7"/>
      <c r="V51" s="7"/>
      <c r="W51" s="7"/>
      <c r="X51" s="7"/>
    </row>
  </sheetData>
  <mergeCells count="16">
    <mergeCell ref="H1:L1"/>
    <mergeCell ref="O1:R1"/>
    <mergeCell ref="B16:C16"/>
    <mergeCell ref="I16:K16"/>
    <mergeCell ref="L16:N16"/>
    <mergeCell ref="O16:Q16"/>
    <mergeCell ref="R16:T16"/>
    <mergeCell ref="C47:G47"/>
    <mergeCell ref="C48:G48"/>
    <mergeCell ref="C49:G49"/>
    <mergeCell ref="U16:W16"/>
    <mergeCell ref="B40:G41"/>
    <mergeCell ref="C43:G43"/>
    <mergeCell ref="C44:G44"/>
    <mergeCell ref="C45:G45"/>
    <mergeCell ref="C46:G46"/>
  </mergeCells>
  <phoneticPr fontId="4"/>
  <pageMargins left="0.7" right="0.7" top="0.75" bottom="0.75" header="0.3" footer="0.3"/>
  <pageSetup paperSize="9" orientation="landscape" horizontalDpi="300" verticalDpi="300" r:id="rId1"/>
  <ignoredErrors>
    <ignoredError sqref="J20 M20 P20 S20 V2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BSC理論</vt:lpstr>
      <vt:lpstr>中計サンプル</vt:lpstr>
      <vt:lpstr>中計書式</vt:lpstr>
      <vt:lpstr>中計サンプル!Print_Area</vt:lpstr>
      <vt:lpstr>中計書式!Print_Area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dc:creator>
  <cp:lastModifiedBy>長山 伸作</cp:lastModifiedBy>
  <cp:lastPrinted>2020-01-23T02:34:00Z</cp:lastPrinted>
  <dcterms:created xsi:type="dcterms:W3CDTF">2019-11-28T06:00:56Z</dcterms:created>
  <dcterms:modified xsi:type="dcterms:W3CDTF">2020-01-29T09:26:11Z</dcterms:modified>
</cp:coreProperties>
</file>